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360" yWindow="15" windowWidth="24585" windowHeight="12405"/>
  </bookViews>
  <sheets>
    <sheet name="Лист1" sheetId="1" r:id="rId1"/>
  </sheets>
  <calcPr calcId="152511" refMode="R1C1" concurrentCalc="0"/>
</workbook>
</file>

<file path=xl/calcChain.xml><?xml version="1.0" encoding="utf-8"?>
<calcChain xmlns="http://schemas.openxmlformats.org/spreadsheetml/2006/main">
  <c r="L59" i="1" l="1"/>
  <c r="K57" i="1"/>
  <c r="K66" i="1"/>
  <c r="K68" i="1"/>
  <c r="K69" i="1"/>
  <c r="K70" i="1"/>
  <c r="K71" i="1"/>
  <c r="K72" i="1"/>
  <c r="K73" i="1"/>
  <c r="K74" i="1"/>
  <c r="K75" i="1"/>
  <c r="K20" i="1"/>
  <c r="K22" i="1"/>
  <c r="K23" i="1"/>
  <c r="K24" i="1"/>
  <c r="K25" i="1"/>
  <c r="K26" i="1"/>
  <c r="K27" i="1"/>
  <c r="K28" i="1"/>
  <c r="K29" i="1"/>
  <c r="K30" i="1"/>
  <c r="H69" i="1"/>
  <c r="H23" i="1"/>
</calcChain>
</file>

<file path=xl/comments1.xml><?xml version="1.0" encoding="utf-8"?>
<comments xmlns="http://schemas.openxmlformats.org/spreadsheetml/2006/main">
  <authors>
    <author>Microsoft Office</author>
  </authors>
  <commentList>
    <comment ref="D48" authorId="0" shapeId="0">
      <text>
        <r>
          <rPr>
            <b/>
            <sz val="9"/>
            <color indexed="81"/>
            <rFont val="Tahoma"/>
            <family val="2"/>
            <charset val="204"/>
          </rPr>
          <t>АО САНТЕХПРОМ</t>
        </r>
      </text>
    </comment>
  </commentList>
</comments>
</file>

<file path=xl/sharedStrings.xml><?xml version="1.0" encoding="utf-8"?>
<sst xmlns="http://schemas.openxmlformats.org/spreadsheetml/2006/main" count="562" uniqueCount="171">
  <si>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</si>
  <si>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</si>
  <si>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</si>
  <si>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</si>
  <si>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gbu.altuf@mail.ru</t>
  </si>
  <si>
    <t>ИНН</t>
  </si>
  <si>
    <t>КПП</t>
  </si>
  <si>
    <t>ОКАТО</t>
  </si>
  <si>
    <t>Порядковый номер</t>
  </si>
  <si>
    <t>Код по ОКВЭД2</t>
  </si>
  <si>
    <t>Код по ОКПД2</t>
  </si>
  <si>
    <t>Условия договора</t>
  </si>
  <si>
    <t>Способ закупки</t>
  </si>
  <si>
    <t>Закупка в электронной форме</t>
  </si>
  <si>
    <t>Предмет договора</t>
  </si>
  <si>
    <t>Ед. измерения</t>
  </si>
  <si>
    <t>Сведения о количестве (объеме)</t>
  </si>
  <si>
    <t>Регион поставки товаров, выполнения работ, оказания услуг</t>
  </si>
  <si>
    <t>Сведения о начальной (максимальной) цене договора (цене лота)</t>
  </si>
  <si>
    <t>График осуществления процедур закупки</t>
  </si>
  <si>
    <t>Код по ОКЕИ</t>
  </si>
  <si>
    <t>наименование</t>
  </si>
  <si>
    <t>Код по ОКАТО</t>
  </si>
  <si>
    <t>да/нет</t>
  </si>
  <si>
    <t>84.25.1</t>
  </si>
  <si>
    <t>84.25.11.120</t>
  </si>
  <si>
    <t>Изделие</t>
  </si>
  <si>
    <t>Москва</t>
  </si>
  <si>
    <t>Нет</t>
  </si>
  <si>
    <t>В соответствии с техническим заданием. В соответствии с требованиями ЖНМ</t>
  </si>
  <si>
    <t>Квадратный метр</t>
  </si>
  <si>
    <t>71.20.9</t>
  </si>
  <si>
    <t>42.21.22.130</t>
  </si>
  <si>
    <t>Выполнение работ по техническому обслуживанию и ремонту внутридомового и внутриквартирного газового оборудования с учетом аварийно-диспетчерского обеспечения в многоквартирных жилых домах Алтуфьевского района</t>
  </si>
  <si>
    <t>В соответствии с техническим заданием. В соответствии с Постановлением Правительства Российской Федерации от 14 мая 2013 г. № 410 "О мерах по обеспечению безопасности при использовании и содержании внутридомового и внутриквартирного газового оборудования"</t>
  </si>
  <si>
    <t>81.29.1</t>
  </si>
  <si>
    <t>81.29.11.000</t>
  </si>
  <si>
    <t>В соответствии с регламентом и технологическими картами, утвержденными Распоряжением ДЖКХиБ г. Москвы от 26.11.2012 г. за № 05-14-459/2.</t>
  </si>
  <si>
    <t>Погонный метр</t>
  </si>
  <si>
    <t>В соответствии с техническим заданием</t>
  </si>
  <si>
    <t>Домохозяйство</t>
  </si>
  <si>
    <t>В соответствии с техническим заданием. - НПБ 240-97 «Противодымная защита зданий и сооружений. Методы приемосдаточных и периодических испытаний»; - СНиП 41-01-2003 «Отопление, вентиляция и кондиционирование»; - ГОСТ 53300-2009 «Противодымная защита зданий и сооружений. Методы приемосдаточных и периодических испытаний»; - иные нормативные, ведомственные и методические акты, регулирующие сферу вопросов управления, санитарного и технического содержания, эксплуатации и технического обслуживания, текущего ремонта объектов жилищного фонда, расположенных в города Москве.</t>
  </si>
  <si>
    <t>43.29</t>
  </si>
  <si>
    <t>433.00</t>
  </si>
  <si>
    <t>71.20.4</t>
  </si>
  <si>
    <t>Работы выполняются в полном соответствии с условиями договора и требованиями технического задания и сметной документации</t>
  </si>
  <si>
    <t>Единица</t>
  </si>
  <si>
    <t>85.41</t>
  </si>
  <si>
    <t>85.31.11.000</t>
  </si>
  <si>
    <t>Оказание услуг по проведению обучения и проверки профессиональных знаний сотрудников ГБУ "Жилищник Алтуфьевского района"</t>
  </si>
  <si>
    <t>В соответствии с техническим заданием.</t>
  </si>
  <si>
    <t>Условная единица</t>
  </si>
  <si>
    <t>1.00</t>
  </si>
  <si>
    <t>Запрос котировок</t>
  </si>
  <si>
    <t>63.11.1</t>
  </si>
  <si>
    <t>62.02.20</t>
  </si>
  <si>
    <t>Сопровождение сайта для ГБУ "Жилищник Алтуфьевского района" (размещается среди субъектов малого и среднего предпринимательства).</t>
  </si>
  <si>
    <t>Рабочее место</t>
  </si>
  <si>
    <t>Закупка у единственного поставщика (исполнителя, подрядчика)</t>
  </si>
  <si>
    <t>95.11</t>
  </si>
  <si>
    <t>95.11.10.000</t>
  </si>
  <si>
    <t>Техническое обслуживание и ремонт оргтехники (принтеры, копиры, факсы) (размещается среди субъектов малого и среднего предпринимательства).</t>
  </si>
  <si>
    <t>Месяц</t>
  </si>
  <si>
    <t>12.00</t>
  </si>
  <si>
    <t>Техническое обслуживание и ремонт компьютеров, консультирование по аппаратным средствам вычислительной техники, настройка и поддержание локальной сети (размещается среди субъектов малого и среднего предпринимательства).</t>
  </si>
  <si>
    <t>Комплект</t>
  </si>
  <si>
    <t>Государственное бюджетное учреждение города Москвы "Жилищник Алтуфьевского района"</t>
  </si>
  <si>
    <t>127410, г. Москва, ул. Стандартная, д. 3, тел. 8 (499) 902-22-20, e-mail: gbu.altuf@mail.ru</t>
  </si>
  <si>
    <t>8 (499) 902-22-20</t>
  </si>
  <si>
    <t>45280554000</t>
  </si>
  <si>
    <t>Годовой объем закупок, которые планируется осуществить по результатам закупки, участниками которой являются только субъекты малого и среднего предпринимательства*</t>
  </si>
  <si>
    <t>Дата утверждения</t>
  </si>
  <si>
    <t>Подпись</t>
  </si>
  <si>
    <t>М.П.</t>
  </si>
  <si>
    <t>018</t>
  </si>
  <si>
    <t>Срок исполнения договора (месяц, год)</t>
  </si>
  <si>
    <t>Планируемая дата или период размещения извещения о закупке (месяц, год)</t>
  </si>
  <si>
    <t>Да</t>
  </si>
  <si>
    <t>055</t>
  </si>
  <si>
    <t>ПЛАН закупки товаров (работ, услуг)</t>
  </si>
  <si>
    <t>43.29.11.140</t>
  </si>
  <si>
    <t>43.99.9</t>
  </si>
  <si>
    <t>5424.00</t>
  </si>
  <si>
    <t>Аукцион в электронной форме</t>
  </si>
  <si>
    <t>В соответствии с техническим заданием. Регламент на работы по проведению технических осмотров электротехнических устройств многоквартирного дома (бытовых напольных электроплит с жарочным шкафом – контрольные функции (Приложение 1 к распоряжению Департамента жилищно-коммунального хозяйства и благоустройства города Москвы от 31.10.2011 г. № 05-14-704/1)</t>
  </si>
  <si>
    <t>Минимально необходимые требования, предъявляемые к закупаемым товарам, работам, услугам</t>
  </si>
  <si>
    <t xml:space="preserve">на 2018 год </t>
  </si>
  <si>
    <t>IV квартал 2017 года</t>
  </si>
  <si>
    <t>I квартал 2018 года</t>
  </si>
  <si>
    <t>II квартал 2018 года</t>
  </si>
  <si>
    <t>III квартал 2018 года</t>
  </si>
  <si>
    <t>IV квартал 2018 года</t>
  </si>
  <si>
    <t>7.00</t>
  </si>
  <si>
    <t>В соответствии с требованиями технического задания</t>
  </si>
  <si>
    <t>В соответствии с техническим заданием. Технический регламент Таможенного союза «Безопасность лифтов» TP ТС 011/2011, утвержденного Решением Комиссии Таможенного союза от 18.10.2011 г. •ПУЭ Правила устройства электроустановок •ГОСТ Р 51631-2008 «Лифты пассажирские. Технические требования доступности, включая доступность для инвалидов и других маломобильных групп населения» •ГОСТ Р 52624-2006 «Лифты пассажирские. Требования вандалозащищенности» •ГОСТ Р 52626-2006 «Лифты. Методология оценки и повышения безопасности лифтов, находящихся в эксплуатации» •ГОСТ Р 53387-2009 «Лифты, эскалаторы и пассажирские конвейеры. Методология анализа и снижения риска» •ГОСТ Р 53780-2010 «Лифты. Общие требования безопасности к устройству и установке» •ГОСТ Р 53781-201 «Лифты. Правила и методы исследований (испытаний) и измерений при сертификации лифтов. Правила отбора образцов» •ГОСТ Р 53782-2010 «Лифты. Правила и методы оценки соответствия лифтов при вводе в эксплуатацию» •ГОСТ Р 53783-2010 «Лифты. Правила и методы оценки соответствия лифтов в период эксплуатации» •«Правила технической эксплуатации электроустановок потребителей»</t>
  </si>
  <si>
    <t>Совместный конкурс в электронной форме на техническое обслуживание и текущий ремонт систем дымоудаления и противопожарной автоматики (ДУ и ППА) в жилых домах повышенной этажности в шести районах СВАО города Москвы (размещается среди субъектов малого и среднего предпринимательства).</t>
  </si>
  <si>
    <t>В соответствии с техническим заданием. Работы осуществляются в соответствии с: «Положение о техническом обслуживании технических средств противодымной защиты и пожарной сигнализации в жилых и административных зданиях и общежитиях повышенной этажности» (утв. первым зам. Премьера Правительства г. Москвы 21.06.1999); «Регламент на техническое обслуживание и текущий ремонт систем противопожарной защиты в жилых домах повышенной этажности» (утв. первым зам. Мэра в Правительстве Москвы 08.06.2004) (вместе с «Перечнем операций, выполняемых при техническом обслуживании и текущем ремонте систем противопожарной защиты в жилых домах повышенной этажности», «Нормами расхода при частичной замене оборудования при техническом обслуживании и текущем ремонте систем противопожарной защиты в жилых домах повышенной этажности»); Распоряжение ДЖКХиБ г. Москвы от 30.06.2015 № 05-01-06-187/5 «О расценках на работы по содержанию и текущему ремонту общего имущества в многоквартирном доме» (вместе с приложением 8 «Предельные расценки на работы по техническому обслуживанию и текущему ремонту систем противопожарной защиты в жилых домах повышенной этажности города Москвы»») и др.</t>
  </si>
  <si>
    <t>657</t>
  </si>
  <si>
    <t>Совместный открытый конкурс в электронной форме</t>
  </si>
  <si>
    <t>71.20.13.000</t>
  </si>
  <si>
    <t>Совместный конкурс в электронной форме на выполнение электроизмерительных работ в многоквартирных домах, расположенных в районах СВАО (размещается среди субъектов малого и среднего предпринимательства).</t>
  </si>
  <si>
    <t>642</t>
  </si>
  <si>
    <t>33.14</t>
  </si>
  <si>
    <t>33.14.19.000</t>
  </si>
  <si>
    <t>Совместный конкурс в электронной форме на выполнение работ по проведению технического обслуживания электротехнических устройств (бытовых электроплит) многоквартирных домов Северо-Восточного административного округа в 2018-2019 годах (размещается среди субъектов малого и среднего предпринимательства)</t>
  </si>
  <si>
    <t>9696</t>
  </si>
  <si>
    <t>Совместный конкурс в электронной форме на выполнение работ по проверке, прочистке и техническому обслуживанию вентканалов и дымоходов в многоквартирных домах, расположенных в районах СВАО в 2018-2019 годах  (размещается среди субъектов малого и среднего предпринимательства).</t>
  </si>
  <si>
    <t>Совместный конкурс в электронной форме на выполнение работ по техническому обслуживанию приборов автоматики подпитки расширительных баков (РБ) зданий и линий связи ЦТП – РБ в многоквартирных домах находящихся в управлении Государственных бюджетных учреждений города Москвы Жилищники районов СВАО (размещается среди субъектов малого и среднего предпринимательства).</t>
  </si>
  <si>
    <t>899</t>
  </si>
  <si>
    <t>5</t>
  </si>
  <si>
    <t>Совместный конкурс в электронной форме на выполнение работ по огнезащитной обработке несущих деревянных конструкций кровли (обрешетка, стропила) в 2018 году (размещается среди субъектов малого и среднего предпринимательства).</t>
  </si>
  <si>
    <t>Совместный конкурс в электронной форме на выполнение работ по видеодиагностике, очистке, мойке, дезинфекции и гидроизоляции внутренней поверхности асбестоцементного ствола мусоропровода в многоквартирных домах Северо-Восточного административного округа в 2018-2019 годах (размещается среди субъектов малого и среднего предпринимательства).</t>
  </si>
  <si>
    <t>43.29.19.110</t>
  </si>
  <si>
    <t>109659.00</t>
  </si>
  <si>
    <t>Выполнение работ по дезинсекции помещений в жилых домах Алтуфьевского района  (размещается среди субъектов малого и среднего предпринимательства).</t>
  </si>
  <si>
    <t>Конкурс в электронной форме (совместная закупка)</t>
  </si>
  <si>
    <t>Совместный открытый конкурс в электронной форме на выполнение работ по техническому обслуживанию лифтов в многоквартирных домах Северо-Восточного административного округа г. Москвы в 2018-2020 гг.</t>
  </si>
  <si>
    <t>Оказание услуг по выполнению мероприятий по ограничению услуги «водоотведение» в отношении должников, имеющих задолженность за ЖКУ в Алтуфьевском районе</t>
  </si>
  <si>
    <t>Руководитель ГБУ "Жилищник Алтуфьевского района"   С.А. Суслов</t>
  </si>
  <si>
    <t>43.22.11.120</t>
  </si>
  <si>
    <t>43.22</t>
  </si>
  <si>
    <t xml:space="preserve">81.29.11.000 </t>
  </si>
  <si>
    <t>63.1</t>
  </si>
  <si>
    <t>63.12.10.000</t>
  </si>
  <si>
    <t>Совместный конкурс в электронной форме на оказание услуг доступа к сервисам Портала учредителя</t>
  </si>
  <si>
    <t>Открытый конкурс (совместная закупка)</t>
  </si>
  <si>
    <t xml:space="preserve">46.73.4 </t>
  </si>
  <si>
    <t xml:space="preserve">20.30.22.110 </t>
  </si>
  <si>
    <t>Поставка лакокрасочных материалов и расходных материалов для обеспечения обслуживания МКД на территории районов СВАО в 2018 году</t>
  </si>
  <si>
    <t>Открытый аукцион в электронной форме (совместная закупка)</t>
  </si>
  <si>
    <t xml:space="preserve">63.11.1 </t>
  </si>
  <si>
    <t>62.02.30.000</t>
  </si>
  <si>
    <t>Оказание консультационных услуг по ведению учета в автоматизированной системе на основе программных продуктов "1С: Предприятие 8.3"  (размещается среди субъектов малого и среднего предпринимательства)</t>
  </si>
  <si>
    <t>46.69.5</t>
  </si>
  <si>
    <t xml:space="preserve">27.40.39.190 </t>
  </si>
  <si>
    <t>Поставка электрооборудования и расходных материалов для проведения кап. ремонта МКД (размещается среди субъектов малого и среднего предпринимательства)</t>
  </si>
  <si>
    <t xml:space="preserve">70.22 </t>
  </si>
  <si>
    <t>69.10.19.000</t>
  </si>
  <si>
    <t>Оказание юридических и консультационных услуг в подготовке документов для получения лицензии Министерства культуры РФ на осуществление деятельности по сохранению объектов культурного наследия (памятников истории и культуры) народов РФ</t>
  </si>
  <si>
    <t>В соответствии с требованиями Министерства культуры РФ</t>
  </si>
  <si>
    <t>Открытый аукцион в электронной форме</t>
  </si>
  <si>
    <t>Поставка строительных материалов и оборудования для проведения ремонтных работ в подъездах жилых домов (размещается среди субъектов малого и среднего предпринимательства)</t>
  </si>
  <si>
    <t>Поставка канцелярских товаров  (размещается среди субъектов малого и среднего предпринимательства)</t>
  </si>
  <si>
    <t>Поставка товаров для хозяйственных нужд  (размещается среди субъектов малого и среднего предпринимательства)</t>
  </si>
  <si>
    <t>25.99.23.000</t>
  </si>
  <si>
    <t>22.29.23.120</t>
  </si>
  <si>
    <t>22.29.2</t>
  </si>
  <si>
    <t>Поставка строительных материалов для проведения ремонтных работ в подъездах жилых домов (размещается среди субъектов малого и среднего предпринимательства)</t>
  </si>
  <si>
    <t>Выполнение работ по ремонту систем мусороудаления в жилом доме по адресу: ул. Лескова, д. 15 (размещается среди субъектов малого и среднего предпринимательства)</t>
  </si>
  <si>
    <t>43.29.19.190</t>
  </si>
  <si>
    <t>25.99.22</t>
  </si>
  <si>
    <t>Поставка материалов для проведения капитального ремонта системы отопления МКД по адресу: ул. Лескова, д. 15 (размещается среди субъектов малого и среднего предпринимательства)</t>
  </si>
  <si>
    <t>46.74.2</t>
  </si>
  <si>
    <t>Поставка материалов для проведения капитального ремонта кровли МКД по адресу: ул. Лескова, д. 15 (размещается среди субъектов малого и среднего предпринимательства)</t>
  </si>
  <si>
    <t>25.21.11.120</t>
  </si>
  <si>
    <t>24.10.62.211</t>
  </si>
  <si>
    <t>Поставка оборудования для проведения работ по кап. ремонту МКД по адресу: ул. Лескова, д. 15 (размещается среди субъектов малого и среднего предпринимательства)</t>
  </si>
  <si>
    <t>27.90.33.110</t>
  </si>
  <si>
    <t>27.90.9</t>
  </si>
  <si>
    <t>24.20.6</t>
  </si>
  <si>
    <t>46.74.12.000</t>
  </si>
  <si>
    <t xml:space="preserve">Поставка материалов для проведения капитального ремонта системы отопления МКД по адресу: ул. Лескова, д. 15 </t>
  </si>
  <si>
    <t>Поставка расходных материалов и инструментов для текущего ремонта и содержания МКД (размещается среди субъектов малого и среднего предпринимательства)</t>
  </si>
  <si>
    <t>Поставка расходных материалов для проведения работ по капитальному ремонту фасада МКД по адресу: Проспект Мира, д. 124, к. 12  (размещается среди субъектов малого и среднего предпринимательства)</t>
  </si>
  <si>
    <t>Поставка расходных материалов для проведения работ по капитальному ремонту фасада МКД по адресу: ул. Лескова, д. 15  (размещается среди субъектов малого и среднего предпринимательства)</t>
  </si>
  <si>
    <t>25.72.14.190</t>
  </si>
  <si>
    <t>25.72</t>
  </si>
  <si>
    <t>23.31.10.121</t>
  </si>
  <si>
    <t>23.31</t>
  </si>
  <si>
    <t>Поставка электрооборудования и материалов для проведения работ по ремонту МКД (размещается среди субъектов малого и среднего предпринимательства)</t>
  </si>
  <si>
    <t>16.04.2018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</si>
</sst>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8" x14ac:knownFonts="1">
    <font>
      <sz val="12"/>
      <color theme="1"/>
      <name val="Times New Roman"/>
      <family val="2"/>
      <charset val="204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indexed="8"/>
      <name val="Arial"/>
      <family val="2"/>
      <charset val="204"/>
    </font>
    <font>
      <sz val="7"/>
      <name val="Arial"/>
      <family val="2"/>
      <charset val="204"/>
    </font>
    <font>
      <sz val="7"/>
      <color theme="1"/>
      <name val="Arial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3" fillId="0" borderId="0" xfId="0" applyFont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49" fontId="4" fillId="2" borderId="0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4" fontId="5" fillId="0" borderId="0" xfId="0" applyNumberFormat="1" applyFont="1"/>
    <xf numFmtId="164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9" xfId="0" applyFont="1" applyBorder="1"/>
    <xf numFmtId="3" fontId="5" fillId="0" borderId="1" xfId="0" applyNumberFormat="1" applyFont="1" applyBorder="1" applyAlignment="1">
      <alignment horizontal="center" wrapText="1"/>
    </xf>
    <xf numFmtId="0" fontId="6" fillId="0" borderId="23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4" fontId="5" fillId="0" borderId="24" xfId="0" applyNumberFormat="1" applyFont="1" applyFill="1" applyBorder="1" applyAlignment="1">
      <alignment horizontal="center" vertical="center" wrapText="1"/>
    </xf>
    <xf numFmtId="164" fontId="5" fillId="0" borderId="2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49" fontId="4" fillId="2" borderId="15" xfId="0" applyNumberFormat="1" applyFont="1" applyFill="1" applyBorder="1" applyAlignment="1">
      <alignment horizontal="left" vertical="center" wrapText="1"/>
    </xf>
    <xf numFmtId="49" fontId="4" fillId="2" borderId="16" xfId="0" applyNumberFormat="1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S95"/>
  <sheetViews>
    <sheetView tabSelected="1" workbookViewId="0">
      <selection activeCell="Q52" sqref="Q52:R61"/>
    </sheetView>
  </sheetViews>
  <sheetFormatPr defaultRowHeight="11.25" x14ac:dyDescent="0.2"/>
  <cols>
    <col min="1" max="1" width="3.375" style="1" customWidth="1"/>
    <col min="2" max="2" width="5.25" style="1" customWidth="1"/>
    <col min="3" max="3" width="7.75" style="1" customWidth="1"/>
    <col min="4" max="4" width="20.25" style="1" customWidth="1"/>
    <col min="5" max="5" width="25.875" style="1" customWidth="1"/>
    <col min="6" max="6" width="4.5" style="1" customWidth="1"/>
    <col min="7" max="7" width="7" style="1" customWidth="1"/>
    <col min="8" max="8" width="6.125" style="1" customWidth="1"/>
    <col min="9" max="9" width="7.875" style="1" customWidth="1"/>
    <col min="10" max="10" width="6.5" style="1" customWidth="1"/>
    <col min="11" max="11" width="9" style="2" customWidth="1"/>
    <col min="12" max="12" width="8.625" style="1" customWidth="1"/>
    <col min="13" max="13" width="9.125" style="1" customWidth="1"/>
    <col min="14" max="14" width="9.375" style="1" customWidth="1"/>
    <col min="15" max="15" width="4.5" style="1" customWidth="1"/>
    <col min="16" max="16" width="9" style="1" customWidth="1"/>
    <col min="17" max="17" width="10.375" style="2" customWidth="1"/>
    <col min="18" max="18" width="13.125" style="1" customWidth="1"/>
    <col min="19" max="19" width="9" style="1" customWidth="1"/>
    <col min="20" max="16384" width="9" style="1"/>
  </cols>
  <sheetData>
    <row r="2" spans="1:15" x14ac:dyDescent="0.2">
      <c r="A2" s="58" t="s">
        <v>79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x14ac:dyDescent="0.2">
      <c r="A3" s="61" t="s">
        <v>86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x14ac:dyDescent="0.2">
      <c r="A5" s="62" t="s">
        <v>0</v>
      </c>
      <c r="B5" s="62"/>
      <c r="C5" s="62"/>
      <c r="D5" s="62"/>
      <c r="E5" s="62"/>
      <c r="F5" s="60" t="s">
        <v>66</v>
      </c>
      <c r="G5" s="63"/>
      <c r="H5" s="63"/>
      <c r="I5" s="63"/>
      <c r="J5" s="63"/>
      <c r="K5" s="63"/>
      <c r="L5" s="63"/>
      <c r="M5" s="63"/>
      <c r="N5" s="63"/>
      <c r="O5" s="64"/>
    </row>
    <row r="6" spans="1:15" x14ac:dyDescent="0.2">
      <c r="A6" s="62" t="s">
        <v>1</v>
      </c>
      <c r="B6" s="62"/>
      <c r="C6" s="62"/>
      <c r="D6" s="62"/>
      <c r="E6" s="62"/>
      <c r="F6" s="59" t="s">
        <v>67</v>
      </c>
      <c r="G6" s="59"/>
      <c r="H6" s="59"/>
      <c r="I6" s="59"/>
      <c r="J6" s="59"/>
      <c r="K6" s="59"/>
      <c r="L6" s="59"/>
      <c r="M6" s="60"/>
      <c r="N6" s="4"/>
      <c r="O6" s="5"/>
    </row>
    <row r="7" spans="1:15" x14ac:dyDescent="0.2">
      <c r="A7" s="62" t="s">
        <v>2</v>
      </c>
      <c r="B7" s="62"/>
      <c r="C7" s="62"/>
      <c r="D7" s="62"/>
      <c r="E7" s="62"/>
      <c r="F7" s="59" t="s">
        <v>68</v>
      </c>
      <c r="G7" s="59"/>
      <c r="H7" s="59"/>
      <c r="I7" s="59"/>
      <c r="J7" s="59"/>
      <c r="K7" s="59"/>
      <c r="L7" s="59"/>
      <c r="M7" s="60"/>
      <c r="N7" s="4"/>
      <c r="O7" s="5"/>
    </row>
    <row r="8" spans="1:15" x14ac:dyDescent="0.2">
      <c r="A8" s="62" t="s">
        <v>3</v>
      </c>
      <c r="B8" s="62"/>
      <c r="C8" s="62"/>
      <c r="D8" s="62"/>
      <c r="E8" s="62"/>
      <c r="F8" s="59" t="s">
        <v>4</v>
      </c>
      <c r="G8" s="59"/>
      <c r="H8" s="59"/>
      <c r="I8" s="59"/>
      <c r="J8" s="59"/>
      <c r="K8" s="59"/>
      <c r="L8" s="59"/>
      <c r="M8" s="60"/>
      <c r="N8" s="4"/>
      <c r="O8" s="5"/>
    </row>
    <row r="9" spans="1:15" x14ac:dyDescent="0.2">
      <c r="A9" s="62" t="s">
        <v>5</v>
      </c>
      <c r="B9" s="62"/>
      <c r="C9" s="62"/>
      <c r="D9" s="62"/>
      <c r="E9" s="62"/>
      <c r="F9" s="59">
        <v>9715005363</v>
      </c>
      <c r="G9" s="59"/>
      <c r="H9" s="59"/>
      <c r="I9" s="59"/>
      <c r="J9" s="59"/>
      <c r="K9" s="59"/>
      <c r="L9" s="59"/>
      <c r="M9" s="60"/>
      <c r="N9" s="4"/>
      <c r="O9" s="5"/>
    </row>
    <row r="10" spans="1:15" x14ac:dyDescent="0.2">
      <c r="A10" s="62" t="s">
        <v>6</v>
      </c>
      <c r="B10" s="62"/>
      <c r="C10" s="62"/>
      <c r="D10" s="62"/>
      <c r="E10" s="62"/>
      <c r="F10" s="59">
        <v>771501001</v>
      </c>
      <c r="G10" s="59"/>
      <c r="H10" s="59"/>
      <c r="I10" s="59"/>
      <c r="J10" s="59"/>
      <c r="K10" s="59"/>
      <c r="L10" s="59"/>
      <c r="M10" s="60"/>
      <c r="N10" s="4"/>
      <c r="O10" s="5"/>
    </row>
    <row r="11" spans="1:15" x14ac:dyDescent="0.2">
      <c r="A11" s="62" t="s">
        <v>7</v>
      </c>
      <c r="B11" s="62"/>
      <c r="C11" s="62"/>
      <c r="D11" s="62"/>
      <c r="E11" s="62"/>
      <c r="F11" s="65" t="s">
        <v>69</v>
      </c>
      <c r="G11" s="65"/>
      <c r="H11" s="65"/>
      <c r="I11" s="65"/>
      <c r="J11" s="65"/>
      <c r="K11" s="65"/>
      <c r="L11" s="65"/>
      <c r="M11" s="66"/>
      <c r="N11" s="4"/>
      <c r="O11" s="5"/>
    </row>
    <row r="12" spans="1:15" ht="12" thickBot="1" x14ac:dyDescent="0.25">
      <c r="A12" s="6"/>
      <c r="B12" s="6"/>
      <c r="C12" s="6"/>
      <c r="D12" s="6"/>
      <c r="E12" s="6"/>
      <c r="F12" s="7"/>
      <c r="G12" s="7"/>
      <c r="H12" s="7"/>
      <c r="I12" s="7"/>
      <c r="J12" s="7"/>
      <c r="K12" s="7"/>
      <c r="L12" s="7"/>
      <c r="M12" s="7"/>
      <c r="N12" s="8"/>
      <c r="O12" s="8"/>
    </row>
    <row r="13" spans="1:15" ht="9.75" customHeight="1" x14ac:dyDescent="0.2">
      <c r="A13" s="39" t="s">
        <v>8</v>
      </c>
      <c r="B13" s="42" t="s">
        <v>9</v>
      </c>
      <c r="C13" s="42" t="s">
        <v>10</v>
      </c>
      <c r="D13" s="45" t="s">
        <v>11</v>
      </c>
      <c r="E13" s="46"/>
      <c r="F13" s="46"/>
      <c r="G13" s="46"/>
      <c r="H13" s="46"/>
      <c r="I13" s="46"/>
      <c r="J13" s="46"/>
      <c r="K13" s="46"/>
      <c r="L13" s="46"/>
      <c r="M13" s="47"/>
      <c r="N13" s="42" t="s">
        <v>12</v>
      </c>
      <c r="O13" s="42" t="s">
        <v>13</v>
      </c>
    </row>
    <row r="14" spans="1:15" ht="33.75" customHeight="1" x14ac:dyDescent="0.2">
      <c r="A14" s="40"/>
      <c r="B14" s="43"/>
      <c r="C14" s="43"/>
      <c r="D14" s="54" t="s">
        <v>14</v>
      </c>
      <c r="E14" s="54" t="s">
        <v>85</v>
      </c>
      <c r="F14" s="48" t="s">
        <v>15</v>
      </c>
      <c r="G14" s="49"/>
      <c r="H14" s="54" t="s">
        <v>16</v>
      </c>
      <c r="I14" s="48" t="s">
        <v>17</v>
      </c>
      <c r="J14" s="49"/>
      <c r="K14" s="52" t="s">
        <v>18</v>
      </c>
      <c r="L14" s="48" t="s">
        <v>19</v>
      </c>
      <c r="M14" s="49"/>
      <c r="N14" s="43"/>
      <c r="O14" s="44"/>
    </row>
    <row r="15" spans="1:15" ht="68.25" x14ac:dyDescent="0.2">
      <c r="A15" s="41"/>
      <c r="B15" s="44"/>
      <c r="C15" s="44"/>
      <c r="D15" s="44"/>
      <c r="E15" s="44"/>
      <c r="F15" s="9" t="s">
        <v>20</v>
      </c>
      <c r="G15" s="9" t="s">
        <v>21</v>
      </c>
      <c r="H15" s="44"/>
      <c r="I15" s="9" t="s">
        <v>22</v>
      </c>
      <c r="J15" s="9" t="s">
        <v>21</v>
      </c>
      <c r="K15" s="53"/>
      <c r="L15" s="9" t="s">
        <v>76</v>
      </c>
      <c r="M15" s="9" t="s">
        <v>75</v>
      </c>
      <c r="N15" s="44"/>
      <c r="O15" s="9" t="s">
        <v>23</v>
      </c>
    </row>
    <row r="16" spans="1:15" x14ac:dyDescent="0.2">
      <c r="A16" s="10">
        <v>1</v>
      </c>
      <c r="B16" s="11">
        <v>2</v>
      </c>
      <c r="C16" s="11">
        <v>3</v>
      </c>
      <c r="D16" s="11">
        <v>4</v>
      </c>
      <c r="E16" s="11">
        <v>5</v>
      </c>
      <c r="F16" s="11">
        <v>6</v>
      </c>
      <c r="G16" s="11">
        <v>7</v>
      </c>
      <c r="H16" s="11">
        <v>8</v>
      </c>
      <c r="I16" s="11">
        <v>9</v>
      </c>
      <c r="J16" s="11">
        <v>10</v>
      </c>
      <c r="K16" s="22">
        <v>11</v>
      </c>
      <c r="L16" s="11">
        <v>12</v>
      </c>
      <c r="M16" s="11">
        <v>13</v>
      </c>
      <c r="N16" s="11">
        <v>14</v>
      </c>
      <c r="O16" s="11">
        <v>15</v>
      </c>
    </row>
    <row r="17" spans="1:18" ht="14.25" customHeight="1" x14ac:dyDescent="0.2">
      <c r="A17" s="50" t="s">
        <v>87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49"/>
    </row>
    <row r="18" spans="1:18" ht="58.5" customHeight="1" x14ac:dyDescent="0.2">
      <c r="A18" s="20">
        <v>120</v>
      </c>
      <c r="B18" s="20" t="s">
        <v>35</v>
      </c>
      <c r="C18" s="20" t="s">
        <v>121</v>
      </c>
      <c r="D18" s="20" t="s">
        <v>114</v>
      </c>
      <c r="E18" s="20" t="s">
        <v>29</v>
      </c>
      <c r="F18" s="36" t="s">
        <v>78</v>
      </c>
      <c r="G18" s="20" t="s">
        <v>30</v>
      </c>
      <c r="H18" s="20" t="s">
        <v>113</v>
      </c>
      <c r="I18" s="20">
        <v>45000000000</v>
      </c>
      <c r="J18" s="20" t="s">
        <v>27</v>
      </c>
      <c r="K18" s="19">
        <v>671204.46</v>
      </c>
      <c r="L18" s="18">
        <v>43059</v>
      </c>
      <c r="M18" s="18">
        <v>43465</v>
      </c>
      <c r="N18" s="20" t="s">
        <v>83</v>
      </c>
      <c r="O18" s="20" t="s">
        <v>77</v>
      </c>
      <c r="Q18" s="34"/>
      <c r="R18" s="35"/>
    </row>
    <row r="19" spans="1:18" ht="78" customHeight="1" x14ac:dyDescent="0.2">
      <c r="A19" s="24">
        <v>118</v>
      </c>
      <c r="B19" s="20" t="s">
        <v>31</v>
      </c>
      <c r="C19" s="20" t="s">
        <v>32</v>
      </c>
      <c r="D19" s="20" t="s">
        <v>33</v>
      </c>
      <c r="E19" s="20" t="s">
        <v>34</v>
      </c>
      <c r="F19" s="20">
        <v>657</v>
      </c>
      <c r="G19" s="20" t="s">
        <v>26</v>
      </c>
      <c r="H19" s="20" t="s">
        <v>82</v>
      </c>
      <c r="I19" s="20">
        <v>45000000000</v>
      </c>
      <c r="J19" s="20" t="s">
        <v>27</v>
      </c>
      <c r="K19" s="19">
        <v>2350447.9500000002</v>
      </c>
      <c r="L19" s="18">
        <v>43069</v>
      </c>
      <c r="M19" s="18">
        <v>43465</v>
      </c>
      <c r="N19" s="20" t="s">
        <v>83</v>
      </c>
      <c r="O19" s="20" t="s">
        <v>77</v>
      </c>
    </row>
    <row r="20" spans="1:18" ht="117" customHeight="1" x14ac:dyDescent="0.2">
      <c r="A20" s="24">
        <v>105</v>
      </c>
      <c r="B20" s="36" t="s">
        <v>35</v>
      </c>
      <c r="C20" s="36" t="s">
        <v>36</v>
      </c>
      <c r="D20" s="20" t="s">
        <v>111</v>
      </c>
      <c r="E20" s="20" t="s">
        <v>37</v>
      </c>
      <c r="F20" s="36" t="s">
        <v>74</v>
      </c>
      <c r="G20" s="36" t="s">
        <v>38</v>
      </c>
      <c r="H20" s="36">
        <v>7169.38</v>
      </c>
      <c r="I20" s="20">
        <v>45000000000</v>
      </c>
      <c r="J20" s="20" t="s">
        <v>27</v>
      </c>
      <c r="K20" s="19">
        <f>1261400.25*2</f>
        <v>2522800.5</v>
      </c>
      <c r="L20" s="18">
        <v>43006</v>
      </c>
      <c r="M20" s="18">
        <v>43830</v>
      </c>
      <c r="N20" s="36" t="s">
        <v>98</v>
      </c>
      <c r="O20" s="20" t="s">
        <v>77</v>
      </c>
    </row>
    <row r="21" spans="1:18" ht="78" x14ac:dyDescent="0.2">
      <c r="A21" s="24">
        <v>106</v>
      </c>
      <c r="B21" s="36" t="s">
        <v>81</v>
      </c>
      <c r="C21" s="36" t="s">
        <v>80</v>
      </c>
      <c r="D21" s="20" t="s">
        <v>110</v>
      </c>
      <c r="E21" s="20" t="s">
        <v>39</v>
      </c>
      <c r="F21" s="36" t="s">
        <v>78</v>
      </c>
      <c r="G21" s="36" t="s">
        <v>30</v>
      </c>
      <c r="H21" s="36">
        <v>10765.8</v>
      </c>
      <c r="I21" s="20">
        <v>45000000000</v>
      </c>
      <c r="J21" s="20" t="s">
        <v>27</v>
      </c>
      <c r="K21" s="19">
        <v>741384.66</v>
      </c>
      <c r="L21" s="18">
        <v>43006</v>
      </c>
      <c r="M21" s="18">
        <v>43465</v>
      </c>
      <c r="N21" s="36" t="s">
        <v>98</v>
      </c>
      <c r="O21" s="20" t="s">
        <v>77</v>
      </c>
    </row>
    <row r="22" spans="1:18" ht="137.25" customHeight="1" x14ac:dyDescent="0.2">
      <c r="A22" s="24">
        <v>107</v>
      </c>
      <c r="B22" s="20" t="s">
        <v>44</v>
      </c>
      <c r="C22" s="20" t="s">
        <v>99</v>
      </c>
      <c r="D22" s="20" t="s">
        <v>107</v>
      </c>
      <c r="E22" s="20" t="s">
        <v>39</v>
      </c>
      <c r="F22" s="36" t="s">
        <v>108</v>
      </c>
      <c r="G22" s="36" t="s">
        <v>40</v>
      </c>
      <c r="H22" s="36" t="s">
        <v>109</v>
      </c>
      <c r="I22" s="20">
        <v>45000000000</v>
      </c>
      <c r="J22" s="20" t="s">
        <v>27</v>
      </c>
      <c r="K22" s="19">
        <f>283563*2</f>
        <v>567126</v>
      </c>
      <c r="L22" s="18">
        <v>43006</v>
      </c>
      <c r="M22" s="18">
        <v>43830</v>
      </c>
      <c r="N22" s="36" t="s">
        <v>98</v>
      </c>
      <c r="O22" s="20" t="s">
        <v>77</v>
      </c>
    </row>
    <row r="23" spans="1:18" ht="155.25" customHeight="1" x14ac:dyDescent="0.2">
      <c r="A23" s="24">
        <v>108</v>
      </c>
      <c r="B23" s="20" t="s">
        <v>24</v>
      </c>
      <c r="C23" s="20" t="s">
        <v>25</v>
      </c>
      <c r="D23" s="20" t="s">
        <v>106</v>
      </c>
      <c r="E23" s="20" t="s">
        <v>41</v>
      </c>
      <c r="F23" s="36" t="s">
        <v>74</v>
      </c>
      <c r="G23" s="36" t="s">
        <v>38</v>
      </c>
      <c r="H23" s="36">
        <f>47013+2364+288</f>
        <v>49665</v>
      </c>
      <c r="I23" s="20">
        <v>45000000000</v>
      </c>
      <c r="J23" s="20" t="s">
        <v>27</v>
      </c>
      <c r="K23" s="19">
        <f>2824922.18*2</f>
        <v>5649844.3600000003</v>
      </c>
      <c r="L23" s="18">
        <v>43006</v>
      </c>
      <c r="M23" s="18">
        <v>43830</v>
      </c>
      <c r="N23" s="36" t="s">
        <v>98</v>
      </c>
      <c r="O23" s="20" t="s">
        <v>77</v>
      </c>
    </row>
    <row r="24" spans="1:18" ht="108" customHeight="1" x14ac:dyDescent="0.2">
      <c r="A24" s="24">
        <v>109</v>
      </c>
      <c r="B24" s="36" t="s">
        <v>102</v>
      </c>
      <c r="C24" s="36" t="s">
        <v>103</v>
      </c>
      <c r="D24" s="20" t="s">
        <v>104</v>
      </c>
      <c r="E24" s="20" t="s">
        <v>84</v>
      </c>
      <c r="F24" s="36" t="s">
        <v>97</v>
      </c>
      <c r="G24" s="36" t="s">
        <v>26</v>
      </c>
      <c r="H24" s="36" t="s">
        <v>105</v>
      </c>
      <c r="I24" s="20">
        <v>45000000000</v>
      </c>
      <c r="J24" s="20" t="s">
        <v>27</v>
      </c>
      <c r="K24" s="19">
        <f>1860443.63*2</f>
        <v>3720887.26</v>
      </c>
      <c r="L24" s="18">
        <v>43006</v>
      </c>
      <c r="M24" s="18">
        <v>43830</v>
      </c>
      <c r="N24" s="36" t="s">
        <v>98</v>
      </c>
      <c r="O24" s="20" t="s">
        <v>77</v>
      </c>
    </row>
    <row r="25" spans="1:18" ht="78" x14ac:dyDescent="0.2">
      <c r="A25" s="24">
        <v>110</v>
      </c>
      <c r="B25" s="20" t="s">
        <v>44</v>
      </c>
      <c r="C25" s="20" t="s">
        <v>99</v>
      </c>
      <c r="D25" s="20" t="s">
        <v>100</v>
      </c>
      <c r="E25" s="20" t="s">
        <v>45</v>
      </c>
      <c r="F25" s="36" t="s">
        <v>101</v>
      </c>
      <c r="G25" s="36" t="s">
        <v>46</v>
      </c>
      <c r="H25" s="36">
        <v>30335</v>
      </c>
      <c r="I25" s="20">
        <v>45000000000</v>
      </c>
      <c r="J25" s="20" t="s">
        <v>27</v>
      </c>
      <c r="K25" s="19">
        <f>2654579.45</f>
        <v>2654579.4500000002</v>
      </c>
      <c r="L25" s="18">
        <v>43006</v>
      </c>
      <c r="M25" s="18">
        <v>43465</v>
      </c>
      <c r="N25" s="36" t="s">
        <v>98</v>
      </c>
      <c r="O25" s="20" t="s">
        <v>77</v>
      </c>
    </row>
    <row r="26" spans="1:18" ht="299.25" customHeight="1" x14ac:dyDescent="0.2">
      <c r="A26" s="24">
        <v>111</v>
      </c>
      <c r="B26" s="20" t="s">
        <v>24</v>
      </c>
      <c r="C26" s="20" t="s">
        <v>25</v>
      </c>
      <c r="D26" s="20" t="s">
        <v>95</v>
      </c>
      <c r="E26" s="20" t="s">
        <v>96</v>
      </c>
      <c r="F26" s="36" t="s">
        <v>97</v>
      </c>
      <c r="G26" s="36" t="s">
        <v>26</v>
      </c>
      <c r="H26" s="36">
        <v>195</v>
      </c>
      <c r="I26" s="20">
        <v>45000000000</v>
      </c>
      <c r="J26" s="20" t="s">
        <v>27</v>
      </c>
      <c r="K26" s="19">
        <f>7881525.66*2</f>
        <v>15763051.32</v>
      </c>
      <c r="L26" s="18">
        <v>43006</v>
      </c>
      <c r="M26" s="18">
        <v>43830</v>
      </c>
      <c r="N26" s="36" t="s">
        <v>98</v>
      </c>
      <c r="O26" s="20" t="s">
        <v>77</v>
      </c>
    </row>
    <row r="27" spans="1:18" ht="288" customHeight="1" x14ac:dyDescent="0.2">
      <c r="A27" s="24">
        <v>113</v>
      </c>
      <c r="B27" s="20" t="s">
        <v>42</v>
      </c>
      <c r="C27" s="20" t="s">
        <v>112</v>
      </c>
      <c r="D27" s="20" t="s">
        <v>116</v>
      </c>
      <c r="E27" s="20" t="s">
        <v>94</v>
      </c>
      <c r="F27" s="20">
        <v>657</v>
      </c>
      <c r="G27" s="20" t="s">
        <v>26</v>
      </c>
      <c r="H27" s="20" t="s">
        <v>43</v>
      </c>
      <c r="I27" s="20">
        <v>45000000000</v>
      </c>
      <c r="J27" s="20" t="s">
        <v>27</v>
      </c>
      <c r="K27" s="19">
        <f>23528859.22+23784765.66+23995141.02</f>
        <v>71308765.899999991</v>
      </c>
      <c r="L27" s="18">
        <v>43059</v>
      </c>
      <c r="M27" s="18">
        <v>44196</v>
      </c>
      <c r="N27" s="20" t="s">
        <v>115</v>
      </c>
      <c r="O27" s="20" t="s">
        <v>77</v>
      </c>
    </row>
    <row r="28" spans="1:18" ht="48" customHeight="1" x14ac:dyDescent="0.2">
      <c r="A28" s="24">
        <v>1</v>
      </c>
      <c r="B28" s="20" t="s">
        <v>54</v>
      </c>
      <c r="C28" s="20" t="s">
        <v>55</v>
      </c>
      <c r="D28" s="20" t="s">
        <v>56</v>
      </c>
      <c r="E28" s="20" t="s">
        <v>93</v>
      </c>
      <c r="F28" s="20">
        <v>904</v>
      </c>
      <c r="G28" s="20" t="s">
        <v>57</v>
      </c>
      <c r="H28" s="20" t="s">
        <v>52</v>
      </c>
      <c r="I28" s="20">
        <v>45000000000</v>
      </c>
      <c r="J28" s="20" t="s">
        <v>27</v>
      </c>
      <c r="K28" s="19">
        <f>12*10000</f>
        <v>120000</v>
      </c>
      <c r="L28" s="18">
        <v>43055</v>
      </c>
      <c r="M28" s="18">
        <v>43465</v>
      </c>
      <c r="N28" s="20" t="s">
        <v>58</v>
      </c>
      <c r="O28" s="20" t="s">
        <v>28</v>
      </c>
    </row>
    <row r="29" spans="1:18" ht="48.75" x14ac:dyDescent="0.2">
      <c r="A29" s="24">
        <v>3</v>
      </c>
      <c r="B29" s="20" t="s">
        <v>59</v>
      </c>
      <c r="C29" s="20" t="s">
        <v>60</v>
      </c>
      <c r="D29" s="20" t="s">
        <v>61</v>
      </c>
      <c r="E29" s="20" t="s">
        <v>39</v>
      </c>
      <c r="F29" s="20">
        <v>362</v>
      </c>
      <c r="G29" s="20" t="s">
        <v>62</v>
      </c>
      <c r="H29" s="20" t="s">
        <v>63</v>
      </c>
      <c r="I29" s="20">
        <v>45000000000</v>
      </c>
      <c r="J29" s="20" t="s">
        <v>27</v>
      </c>
      <c r="K29" s="19">
        <f>12*20000</f>
        <v>240000</v>
      </c>
      <c r="L29" s="18">
        <v>43055</v>
      </c>
      <c r="M29" s="18">
        <v>43465</v>
      </c>
      <c r="N29" s="20" t="s">
        <v>58</v>
      </c>
      <c r="O29" s="20" t="s">
        <v>28</v>
      </c>
    </row>
    <row r="30" spans="1:18" ht="78" x14ac:dyDescent="0.2">
      <c r="A30" s="24">
        <v>2</v>
      </c>
      <c r="B30" s="20" t="s">
        <v>59</v>
      </c>
      <c r="C30" s="20" t="s">
        <v>60</v>
      </c>
      <c r="D30" s="20" t="s">
        <v>64</v>
      </c>
      <c r="E30" s="20" t="s">
        <v>39</v>
      </c>
      <c r="F30" s="20">
        <v>362</v>
      </c>
      <c r="G30" s="20" t="s">
        <v>62</v>
      </c>
      <c r="H30" s="20" t="s">
        <v>92</v>
      </c>
      <c r="I30" s="20">
        <v>45000000000</v>
      </c>
      <c r="J30" s="20" t="s">
        <v>27</v>
      </c>
      <c r="K30" s="19">
        <f>7*40000</f>
        <v>280000</v>
      </c>
      <c r="L30" s="18">
        <v>43055</v>
      </c>
      <c r="M30" s="18">
        <v>43312</v>
      </c>
      <c r="N30" s="20" t="s">
        <v>58</v>
      </c>
      <c r="O30" s="20" t="s">
        <v>28</v>
      </c>
    </row>
    <row r="31" spans="1:18" ht="39" x14ac:dyDescent="0.2">
      <c r="A31" s="20">
        <v>119</v>
      </c>
      <c r="B31" s="20" t="s">
        <v>122</v>
      </c>
      <c r="C31" s="20" t="s">
        <v>123</v>
      </c>
      <c r="D31" s="20" t="s">
        <v>124</v>
      </c>
      <c r="E31" s="20" t="s">
        <v>39</v>
      </c>
      <c r="F31" s="20">
        <v>876</v>
      </c>
      <c r="G31" s="20" t="s">
        <v>51</v>
      </c>
      <c r="H31" s="36">
        <v>1</v>
      </c>
      <c r="I31" s="20">
        <v>45000000000</v>
      </c>
      <c r="J31" s="20" t="s">
        <v>27</v>
      </c>
      <c r="K31" s="19">
        <v>585480</v>
      </c>
      <c r="L31" s="18">
        <v>43059</v>
      </c>
      <c r="M31" s="18">
        <v>43465</v>
      </c>
      <c r="N31" s="20" t="s">
        <v>125</v>
      </c>
      <c r="O31" s="20" t="s">
        <v>28</v>
      </c>
    </row>
    <row r="32" spans="1:18" ht="78" x14ac:dyDescent="0.2">
      <c r="A32" s="20">
        <v>122</v>
      </c>
      <c r="B32" s="20" t="s">
        <v>130</v>
      </c>
      <c r="C32" s="20" t="s">
        <v>131</v>
      </c>
      <c r="D32" s="20" t="s">
        <v>132</v>
      </c>
      <c r="E32" s="20" t="s">
        <v>39</v>
      </c>
      <c r="F32" s="20">
        <v>904</v>
      </c>
      <c r="G32" s="20" t="s">
        <v>57</v>
      </c>
      <c r="H32" s="20">
        <v>1</v>
      </c>
      <c r="I32" s="20">
        <v>45000000000</v>
      </c>
      <c r="J32" s="20" t="s">
        <v>27</v>
      </c>
      <c r="K32" s="19">
        <v>299200</v>
      </c>
      <c r="L32" s="18">
        <v>43089</v>
      </c>
      <c r="M32" s="18">
        <v>43465</v>
      </c>
      <c r="N32" s="20" t="s">
        <v>58</v>
      </c>
      <c r="O32" s="20" t="s">
        <v>28</v>
      </c>
    </row>
    <row r="33" spans="1:15" ht="58.5" x14ac:dyDescent="0.2">
      <c r="A33" s="24">
        <v>123</v>
      </c>
      <c r="B33" s="20" t="s">
        <v>133</v>
      </c>
      <c r="C33" s="20" t="s">
        <v>134</v>
      </c>
      <c r="D33" s="20" t="s">
        <v>135</v>
      </c>
      <c r="E33" s="20" t="s">
        <v>39</v>
      </c>
      <c r="F33" s="20">
        <v>839</v>
      </c>
      <c r="G33" s="20" t="s">
        <v>65</v>
      </c>
      <c r="H33" s="36">
        <v>1</v>
      </c>
      <c r="I33" s="20">
        <v>45000000000</v>
      </c>
      <c r="J33" s="20" t="s">
        <v>27</v>
      </c>
      <c r="K33" s="19">
        <v>1074302.08</v>
      </c>
      <c r="L33" s="18">
        <v>43151</v>
      </c>
      <c r="M33" s="18">
        <v>43220</v>
      </c>
      <c r="N33" s="20" t="s">
        <v>140</v>
      </c>
      <c r="O33" s="20" t="s">
        <v>77</v>
      </c>
    </row>
    <row r="34" spans="1:15" ht="87.75" x14ac:dyDescent="0.2">
      <c r="A34" s="24">
        <v>124</v>
      </c>
      <c r="B34" s="20" t="s">
        <v>136</v>
      </c>
      <c r="C34" s="20" t="s">
        <v>137</v>
      </c>
      <c r="D34" s="20" t="s">
        <v>138</v>
      </c>
      <c r="E34" s="20" t="s">
        <v>139</v>
      </c>
      <c r="F34" s="20">
        <v>876</v>
      </c>
      <c r="G34" s="20" t="s">
        <v>51</v>
      </c>
      <c r="H34" s="36">
        <v>1</v>
      </c>
      <c r="I34" s="20">
        <v>45000000000</v>
      </c>
      <c r="J34" s="20" t="s">
        <v>27</v>
      </c>
      <c r="K34" s="19">
        <v>260000</v>
      </c>
      <c r="L34" s="18">
        <v>43089</v>
      </c>
      <c r="M34" s="18">
        <v>43190</v>
      </c>
      <c r="N34" s="20" t="s">
        <v>58</v>
      </c>
      <c r="O34" s="20" t="s">
        <v>28</v>
      </c>
    </row>
    <row r="35" spans="1:15" ht="58.5" x14ac:dyDescent="0.2">
      <c r="A35" s="20">
        <v>121</v>
      </c>
      <c r="B35" s="20" t="s">
        <v>126</v>
      </c>
      <c r="C35" s="20" t="s">
        <v>127</v>
      </c>
      <c r="D35" s="20" t="s">
        <v>128</v>
      </c>
      <c r="E35" s="20" t="s">
        <v>39</v>
      </c>
      <c r="F35" s="20">
        <v>876</v>
      </c>
      <c r="G35" s="20" t="s">
        <v>51</v>
      </c>
      <c r="H35" s="36">
        <v>1</v>
      </c>
      <c r="I35" s="20">
        <v>45000000000</v>
      </c>
      <c r="J35" s="20" t="s">
        <v>27</v>
      </c>
      <c r="K35" s="19">
        <v>260541.36</v>
      </c>
      <c r="L35" s="18">
        <v>43096</v>
      </c>
      <c r="M35" s="18">
        <v>43465</v>
      </c>
      <c r="N35" s="20" t="s">
        <v>129</v>
      </c>
      <c r="O35" s="20" t="s">
        <v>77</v>
      </c>
    </row>
    <row r="36" spans="1:15" ht="15" customHeight="1" x14ac:dyDescent="0.2">
      <c r="A36" s="67" t="s">
        <v>88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9"/>
    </row>
    <row r="37" spans="1:15" ht="58.5" x14ac:dyDescent="0.2">
      <c r="A37" s="24">
        <v>6</v>
      </c>
      <c r="B37" s="20" t="s">
        <v>120</v>
      </c>
      <c r="C37" s="20" t="s">
        <v>119</v>
      </c>
      <c r="D37" s="20" t="s">
        <v>117</v>
      </c>
      <c r="E37" s="20" t="s">
        <v>39</v>
      </c>
      <c r="F37" s="20">
        <v>876</v>
      </c>
      <c r="G37" s="20" t="s">
        <v>51</v>
      </c>
      <c r="H37" s="36">
        <v>1</v>
      </c>
      <c r="I37" s="20">
        <v>45000000000</v>
      </c>
      <c r="J37" s="20" t="s">
        <v>27</v>
      </c>
      <c r="K37" s="19">
        <v>298200</v>
      </c>
      <c r="L37" s="18">
        <v>43160</v>
      </c>
      <c r="M37" s="18">
        <v>43220</v>
      </c>
      <c r="N37" s="20" t="s">
        <v>58</v>
      </c>
      <c r="O37" s="20" t="s">
        <v>28</v>
      </c>
    </row>
    <row r="38" spans="1:15" ht="57.75" customHeight="1" x14ac:dyDescent="0.2">
      <c r="A38" s="24">
        <v>23</v>
      </c>
      <c r="B38" s="20" t="s">
        <v>126</v>
      </c>
      <c r="C38" s="20" t="s">
        <v>127</v>
      </c>
      <c r="D38" s="20" t="s">
        <v>147</v>
      </c>
      <c r="E38" s="20" t="s">
        <v>39</v>
      </c>
      <c r="F38" s="20">
        <v>839</v>
      </c>
      <c r="G38" s="20" t="s">
        <v>65</v>
      </c>
      <c r="H38" s="36">
        <v>1</v>
      </c>
      <c r="I38" s="20">
        <v>45000000000</v>
      </c>
      <c r="J38" s="20" t="s">
        <v>27</v>
      </c>
      <c r="K38" s="19">
        <v>8027246.8600000003</v>
      </c>
      <c r="L38" s="18">
        <v>43160</v>
      </c>
      <c r="M38" s="18">
        <v>43220</v>
      </c>
      <c r="N38" s="20" t="s">
        <v>140</v>
      </c>
      <c r="O38" s="20" t="s">
        <v>77</v>
      </c>
    </row>
    <row r="39" spans="1:15" ht="40.5" customHeight="1" x14ac:dyDescent="0.2">
      <c r="A39" s="24">
        <v>21</v>
      </c>
      <c r="B39" s="70" t="s">
        <v>150</v>
      </c>
      <c r="C39" s="20" t="s">
        <v>144</v>
      </c>
      <c r="D39" s="20" t="s">
        <v>142</v>
      </c>
      <c r="E39" s="20" t="s">
        <v>39</v>
      </c>
      <c r="F39" s="20">
        <v>839</v>
      </c>
      <c r="G39" s="20" t="s">
        <v>65</v>
      </c>
      <c r="H39" s="36">
        <v>1</v>
      </c>
      <c r="I39" s="20">
        <v>45000000000</v>
      </c>
      <c r="J39" s="20" t="s">
        <v>27</v>
      </c>
      <c r="K39" s="19">
        <v>400647.41</v>
      </c>
      <c r="L39" s="18">
        <v>43146</v>
      </c>
      <c r="M39" s="18">
        <v>43220</v>
      </c>
      <c r="N39" s="20" t="s">
        <v>140</v>
      </c>
      <c r="O39" s="20" t="s">
        <v>77</v>
      </c>
    </row>
    <row r="40" spans="1:15" ht="39" customHeight="1" x14ac:dyDescent="0.2">
      <c r="A40" s="24">
        <v>24</v>
      </c>
      <c r="B40" s="20" t="s">
        <v>146</v>
      </c>
      <c r="C40" s="20" t="s">
        <v>145</v>
      </c>
      <c r="D40" s="20" t="s">
        <v>143</v>
      </c>
      <c r="E40" s="20" t="s">
        <v>39</v>
      </c>
      <c r="F40" s="20">
        <v>839</v>
      </c>
      <c r="G40" s="20" t="s">
        <v>65</v>
      </c>
      <c r="H40" s="36">
        <v>1</v>
      </c>
      <c r="I40" s="20">
        <v>45000000000</v>
      </c>
      <c r="J40" s="20" t="s">
        <v>27</v>
      </c>
      <c r="K40" s="19">
        <v>199565.63</v>
      </c>
      <c r="L40" s="18">
        <v>43160</v>
      </c>
      <c r="M40" s="18">
        <v>43220</v>
      </c>
      <c r="N40" s="20" t="s">
        <v>53</v>
      </c>
      <c r="O40" s="20" t="s">
        <v>77</v>
      </c>
    </row>
    <row r="41" spans="1:15" ht="60" customHeight="1" x14ac:dyDescent="0.2">
      <c r="A41" s="24">
        <v>22</v>
      </c>
      <c r="B41" s="20" t="s">
        <v>126</v>
      </c>
      <c r="C41" s="20" t="s">
        <v>127</v>
      </c>
      <c r="D41" s="20" t="s">
        <v>141</v>
      </c>
      <c r="E41" s="20" t="s">
        <v>39</v>
      </c>
      <c r="F41" s="20">
        <v>839</v>
      </c>
      <c r="G41" s="20" t="s">
        <v>65</v>
      </c>
      <c r="H41" s="36">
        <v>1</v>
      </c>
      <c r="I41" s="20">
        <v>45000000000</v>
      </c>
      <c r="J41" s="20" t="s">
        <v>27</v>
      </c>
      <c r="K41" s="19">
        <v>5003100.29</v>
      </c>
      <c r="L41" s="18">
        <v>43174</v>
      </c>
      <c r="M41" s="18">
        <v>43250</v>
      </c>
      <c r="N41" s="20" t="s">
        <v>140</v>
      </c>
      <c r="O41" s="20" t="s">
        <v>77</v>
      </c>
    </row>
    <row r="42" spans="1:15" ht="60" customHeight="1" x14ac:dyDescent="0.2">
      <c r="A42" s="24">
        <v>26</v>
      </c>
      <c r="B42" s="20" t="s">
        <v>42</v>
      </c>
      <c r="C42" s="20" t="s">
        <v>149</v>
      </c>
      <c r="D42" s="20" t="s">
        <v>148</v>
      </c>
      <c r="E42" s="20" t="s">
        <v>39</v>
      </c>
      <c r="F42" s="36" t="s">
        <v>108</v>
      </c>
      <c r="G42" s="36" t="s">
        <v>40</v>
      </c>
      <c r="H42" s="36">
        <v>1</v>
      </c>
      <c r="I42" s="20">
        <v>45000000000</v>
      </c>
      <c r="J42" s="20" t="s">
        <v>27</v>
      </c>
      <c r="K42" s="19">
        <v>508185.25</v>
      </c>
      <c r="L42" s="18">
        <v>43189</v>
      </c>
      <c r="M42" s="18">
        <v>43281</v>
      </c>
      <c r="N42" s="20" t="s">
        <v>140</v>
      </c>
      <c r="O42" s="20" t="s">
        <v>77</v>
      </c>
    </row>
    <row r="43" spans="1:15" ht="58.5" customHeight="1" x14ac:dyDescent="0.2">
      <c r="A43" s="24">
        <v>27</v>
      </c>
      <c r="B43" s="20" t="s">
        <v>152</v>
      </c>
      <c r="C43" s="20" t="s">
        <v>154</v>
      </c>
      <c r="D43" s="20" t="s">
        <v>151</v>
      </c>
      <c r="E43" s="20" t="s">
        <v>39</v>
      </c>
      <c r="F43" s="20">
        <v>839</v>
      </c>
      <c r="G43" s="20" t="s">
        <v>65</v>
      </c>
      <c r="H43" s="36">
        <v>1</v>
      </c>
      <c r="I43" s="20">
        <v>45000000000</v>
      </c>
      <c r="J43" s="20" t="s">
        <v>27</v>
      </c>
      <c r="K43" s="19">
        <v>2398531</v>
      </c>
      <c r="L43" s="18">
        <v>43189</v>
      </c>
      <c r="M43" s="18">
        <v>43281</v>
      </c>
      <c r="N43" s="20" t="s">
        <v>140</v>
      </c>
      <c r="O43" s="20" t="s">
        <v>77</v>
      </c>
    </row>
    <row r="44" spans="1:15" ht="58.5" customHeight="1" x14ac:dyDescent="0.2">
      <c r="A44" s="24">
        <v>28</v>
      </c>
      <c r="B44" s="20" t="s">
        <v>159</v>
      </c>
      <c r="C44" s="20" t="s">
        <v>155</v>
      </c>
      <c r="D44" s="20" t="s">
        <v>153</v>
      </c>
      <c r="E44" s="20" t="s">
        <v>39</v>
      </c>
      <c r="F44" s="20">
        <v>839</v>
      </c>
      <c r="G44" s="20" t="s">
        <v>65</v>
      </c>
      <c r="H44" s="36">
        <v>1</v>
      </c>
      <c r="I44" s="20">
        <v>45000000000</v>
      </c>
      <c r="J44" s="20" t="s">
        <v>27</v>
      </c>
      <c r="K44" s="19">
        <v>762147</v>
      </c>
      <c r="L44" s="18">
        <v>43189</v>
      </c>
      <c r="M44" s="18">
        <v>43281</v>
      </c>
      <c r="N44" s="20" t="s">
        <v>140</v>
      </c>
      <c r="O44" s="20" t="s">
        <v>77</v>
      </c>
    </row>
    <row r="45" spans="1:15" ht="15" customHeight="1" x14ac:dyDescent="0.2">
      <c r="A45" s="67" t="s">
        <v>89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9"/>
    </row>
    <row r="46" spans="1:15" ht="58.5" x14ac:dyDescent="0.2">
      <c r="A46" s="24">
        <v>39</v>
      </c>
      <c r="B46" s="20" t="s">
        <v>158</v>
      </c>
      <c r="C46" s="20" t="s">
        <v>157</v>
      </c>
      <c r="D46" s="20" t="s">
        <v>156</v>
      </c>
      <c r="E46" s="20" t="s">
        <v>39</v>
      </c>
      <c r="F46" s="20">
        <v>839</v>
      </c>
      <c r="G46" s="20" t="s">
        <v>65</v>
      </c>
      <c r="H46" s="36">
        <v>1</v>
      </c>
      <c r="I46" s="20">
        <v>45000000000</v>
      </c>
      <c r="J46" s="20" t="s">
        <v>27</v>
      </c>
      <c r="K46" s="19">
        <v>240032</v>
      </c>
      <c r="L46" s="18">
        <v>43210</v>
      </c>
      <c r="M46" s="18">
        <v>43281</v>
      </c>
      <c r="N46" s="20" t="s">
        <v>53</v>
      </c>
      <c r="O46" s="20" t="s">
        <v>77</v>
      </c>
    </row>
    <row r="47" spans="1:15" ht="48.75" x14ac:dyDescent="0.2">
      <c r="A47" s="24">
        <v>11</v>
      </c>
      <c r="B47" s="20" t="s">
        <v>47</v>
      </c>
      <c r="C47" s="20" t="s">
        <v>48</v>
      </c>
      <c r="D47" s="20" t="s">
        <v>49</v>
      </c>
      <c r="E47" s="20" t="s">
        <v>50</v>
      </c>
      <c r="F47" s="20">
        <v>876</v>
      </c>
      <c r="G47" s="20" t="s">
        <v>51</v>
      </c>
      <c r="H47" s="20" t="s">
        <v>52</v>
      </c>
      <c r="I47" s="20">
        <v>45000000000</v>
      </c>
      <c r="J47" s="20" t="s">
        <v>27</v>
      </c>
      <c r="K47" s="19">
        <v>450000</v>
      </c>
      <c r="L47" s="18">
        <v>42855</v>
      </c>
      <c r="M47" s="18">
        <v>43465</v>
      </c>
      <c r="N47" s="20" t="s">
        <v>53</v>
      </c>
      <c r="O47" s="20" t="s">
        <v>77</v>
      </c>
    </row>
    <row r="48" spans="1:15" ht="48.75" x14ac:dyDescent="0.2">
      <c r="A48" s="12">
        <v>42</v>
      </c>
      <c r="B48" s="9" t="s">
        <v>152</v>
      </c>
      <c r="C48" s="9" t="s">
        <v>160</v>
      </c>
      <c r="D48" s="20" t="s">
        <v>161</v>
      </c>
      <c r="E48" s="9" t="s">
        <v>39</v>
      </c>
      <c r="F48" s="9">
        <v>839</v>
      </c>
      <c r="G48" s="9" t="s">
        <v>65</v>
      </c>
      <c r="H48" s="23">
        <v>1</v>
      </c>
      <c r="I48" s="20">
        <v>45000000000</v>
      </c>
      <c r="J48" s="20" t="s">
        <v>27</v>
      </c>
      <c r="K48" s="19">
        <v>299250</v>
      </c>
      <c r="L48" s="16">
        <v>42840</v>
      </c>
      <c r="M48" s="18">
        <v>43251</v>
      </c>
      <c r="N48" s="20" t="s">
        <v>58</v>
      </c>
      <c r="O48" s="20" t="s">
        <v>28</v>
      </c>
    </row>
    <row r="49" spans="1:19" ht="58.5" x14ac:dyDescent="0.2">
      <c r="A49" s="12">
        <v>45</v>
      </c>
      <c r="B49" s="9" t="s">
        <v>166</v>
      </c>
      <c r="C49" s="9" t="s">
        <v>165</v>
      </c>
      <c r="D49" s="9" t="s">
        <v>162</v>
      </c>
      <c r="E49" s="9" t="s">
        <v>39</v>
      </c>
      <c r="F49" s="9">
        <v>839</v>
      </c>
      <c r="G49" s="9" t="s">
        <v>65</v>
      </c>
      <c r="H49" s="23">
        <v>1</v>
      </c>
      <c r="I49" s="20">
        <v>45000000000</v>
      </c>
      <c r="J49" s="20" t="s">
        <v>27</v>
      </c>
      <c r="K49" s="19">
        <v>5550220.4800000004</v>
      </c>
      <c r="L49" s="18">
        <v>43220</v>
      </c>
      <c r="M49" s="18">
        <v>43312</v>
      </c>
      <c r="N49" s="9" t="s">
        <v>140</v>
      </c>
      <c r="O49" s="9" t="s">
        <v>77</v>
      </c>
    </row>
    <row r="50" spans="1:19" ht="68.25" x14ac:dyDescent="0.2">
      <c r="A50" s="12">
        <v>43</v>
      </c>
      <c r="B50" s="9" t="s">
        <v>168</v>
      </c>
      <c r="C50" s="9" t="s">
        <v>167</v>
      </c>
      <c r="D50" s="9" t="s">
        <v>163</v>
      </c>
      <c r="E50" s="9" t="s">
        <v>39</v>
      </c>
      <c r="F50" s="9">
        <v>839</v>
      </c>
      <c r="G50" s="9" t="s">
        <v>65</v>
      </c>
      <c r="H50" s="23">
        <v>1</v>
      </c>
      <c r="I50" s="20">
        <v>45000000000</v>
      </c>
      <c r="J50" s="20" t="s">
        <v>27</v>
      </c>
      <c r="K50" s="19">
        <v>275684.01</v>
      </c>
      <c r="L50" s="18">
        <v>43220</v>
      </c>
      <c r="M50" s="18">
        <v>43312</v>
      </c>
      <c r="N50" s="9" t="s">
        <v>53</v>
      </c>
      <c r="O50" s="9" t="s">
        <v>77</v>
      </c>
    </row>
    <row r="51" spans="1:19" ht="68.25" x14ac:dyDescent="0.2">
      <c r="A51" s="12">
        <v>44</v>
      </c>
      <c r="B51" s="9" t="s">
        <v>166</v>
      </c>
      <c r="C51" s="9" t="s">
        <v>165</v>
      </c>
      <c r="D51" s="9" t="s">
        <v>164</v>
      </c>
      <c r="E51" s="9" t="s">
        <v>39</v>
      </c>
      <c r="F51" s="9">
        <v>839</v>
      </c>
      <c r="G51" s="9" t="s">
        <v>65</v>
      </c>
      <c r="H51" s="23">
        <v>1</v>
      </c>
      <c r="I51" s="20">
        <v>45000000000</v>
      </c>
      <c r="J51" s="20" t="s">
        <v>27</v>
      </c>
      <c r="K51" s="19">
        <v>1206804.46</v>
      </c>
      <c r="L51" s="18">
        <v>43220</v>
      </c>
      <c r="M51" s="18">
        <v>43312</v>
      </c>
      <c r="N51" s="9" t="s">
        <v>140</v>
      </c>
      <c r="O51" s="9" t="s">
        <v>77</v>
      </c>
    </row>
    <row r="52" spans="1:19" ht="48.75" x14ac:dyDescent="0.2">
      <c r="A52" s="12">
        <v>52</v>
      </c>
      <c r="B52" s="9" t="s">
        <v>133</v>
      </c>
      <c r="C52" s="9" t="s">
        <v>134</v>
      </c>
      <c r="D52" s="9" t="s">
        <v>169</v>
      </c>
      <c r="E52" s="9" t="s">
        <v>39</v>
      </c>
      <c r="F52" s="9">
        <v>839</v>
      </c>
      <c r="G52" s="9" t="s">
        <v>65</v>
      </c>
      <c r="H52" s="23">
        <v>1</v>
      </c>
      <c r="I52" s="20">
        <v>45000000000</v>
      </c>
      <c r="J52" s="20" t="s">
        <v>27</v>
      </c>
      <c r="K52" s="13">
        <v>2048691.56</v>
      </c>
      <c r="L52" s="18">
        <v>43221</v>
      </c>
      <c r="M52" s="18">
        <v>43312</v>
      </c>
      <c r="N52" s="9" t="s">
        <v>140</v>
      </c>
      <c r="O52" s="9" t="s">
        <v>77</v>
      </c>
    </row>
    <row r="53" spans="1:19" ht="15.75" customHeight="1" x14ac:dyDescent="0.2">
      <c r="A53" s="55" t="s">
        <v>90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7"/>
    </row>
    <row r="54" spans="1:19" ht="12.75" customHeight="1" x14ac:dyDescent="0.2">
      <c r="A54" s="12"/>
      <c r="B54" s="9"/>
      <c r="C54" s="9"/>
      <c r="D54" s="9"/>
      <c r="E54" s="9"/>
      <c r="F54" s="9"/>
      <c r="G54" s="9"/>
      <c r="H54" s="9"/>
      <c r="I54" s="9"/>
      <c r="J54" s="9"/>
      <c r="K54" s="19"/>
      <c r="L54" s="18"/>
      <c r="M54" s="16"/>
      <c r="N54" s="9"/>
      <c r="O54" s="9"/>
    </row>
    <row r="55" spans="1:19" ht="14.25" customHeight="1" x14ac:dyDescent="0.2">
      <c r="A55" s="55" t="s">
        <v>91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7"/>
    </row>
    <row r="56" spans="1:19" ht="13.5" customHeight="1" x14ac:dyDescent="0.2">
      <c r="A56" s="24"/>
      <c r="B56" s="9"/>
      <c r="C56" s="9"/>
      <c r="D56" s="9"/>
      <c r="E56" s="9"/>
      <c r="F56" s="9"/>
      <c r="G56" s="9"/>
      <c r="H56" s="9"/>
      <c r="I56" s="20"/>
      <c r="J56" s="20"/>
      <c r="K56" s="19"/>
      <c r="L56" s="18"/>
      <c r="M56" s="18"/>
      <c r="N56" s="9"/>
      <c r="O56" s="20"/>
    </row>
    <row r="57" spans="1:19" ht="14.25" customHeight="1" x14ac:dyDescent="0.2">
      <c r="A57" s="29"/>
      <c r="B57" s="30"/>
      <c r="C57" s="30"/>
      <c r="D57" s="30"/>
      <c r="E57" s="30"/>
      <c r="F57" s="30"/>
      <c r="G57" s="30"/>
      <c r="H57" s="30"/>
      <c r="I57" s="29"/>
      <c r="J57" s="29"/>
      <c r="K57" s="31">
        <f>SUM(K18:K35,K37:K44,K46:K52,K54:K54,K56:K56)</f>
        <v>136737921.25</v>
      </c>
      <c r="L57" s="32"/>
      <c r="M57" s="32"/>
      <c r="N57" s="30"/>
      <c r="O57" s="29"/>
      <c r="S57" s="33"/>
    </row>
    <row r="58" spans="1:19" ht="9.75" customHeight="1" x14ac:dyDescent="0.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5"/>
      <c r="L58" s="14"/>
      <c r="M58" s="14"/>
      <c r="N58" s="14"/>
      <c r="O58" s="14"/>
      <c r="S58" s="15"/>
    </row>
    <row r="59" spans="1:19" ht="13.5" customHeight="1" x14ac:dyDescent="0.2">
      <c r="A59" s="14" t="s">
        <v>70</v>
      </c>
      <c r="B59" s="14"/>
      <c r="C59" s="14"/>
      <c r="D59" s="14"/>
      <c r="E59" s="14"/>
      <c r="F59" s="14"/>
      <c r="G59" s="14"/>
      <c r="H59" s="14"/>
      <c r="I59" s="14"/>
      <c r="J59" s="14"/>
      <c r="K59" s="15"/>
      <c r="L59" s="15">
        <f>SUM(K65:K89)</f>
        <v>60924717.060000002</v>
      </c>
      <c r="M59" s="15"/>
      <c r="N59" s="14"/>
      <c r="O59" s="14"/>
      <c r="R59" s="2"/>
    </row>
    <row r="60" spans="1:19" ht="15.75" customHeight="1" thickBot="1" x14ac:dyDescent="0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5"/>
      <c r="L60" s="14"/>
      <c r="M60" s="14"/>
      <c r="N60" s="14"/>
      <c r="O60" s="14"/>
    </row>
    <row r="61" spans="1:19" ht="12" customHeight="1" x14ac:dyDescent="0.2">
      <c r="A61" s="39" t="s">
        <v>8</v>
      </c>
      <c r="B61" s="42" t="s">
        <v>9</v>
      </c>
      <c r="C61" s="42" t="s">
        <v>10</v>
      </c>
      <c r="D61" s="45" t="s">
        <v>11</v>
      </c>
      <c r="E61" s="46"/>
      <c r="F61" s="46"/>
      <c r="G61" s="46"/>
      <c r="H61" s="46"/>
      <c r="I61" s="46"/>
      <c r="J61" s="46"/>
      <c r="K61" s="46"/>
      <c r="L61" s="46"/>
      <c r="M61" s="47"/>
      <c r="N61" s="42" t="s">
        <v>12</v>
      </c>
      <c r="O61" s="42" t="s">
        <v>13</v>
      </c>
      <c r="R61" s="2"/>
    </row>
    <row r="62" spans="1:19" ht="33" customHeight="1" x14ac:dyDescent="0.2">
      <c r="A62" s="40"/>
      <c r="B62" s="43"/>
      <c r="C62" s="43"/>
      <c r="D62" s="54" t="s">
        <v>14</v>
      </c>
      <c r="E62" s="54" t="s">
        <v>85</v>
      </c>
      <c r="F62" s="48" t="s">
        <v>15</v>
      </c>
      <c r="G62" s="49"/>
      <c r="H62" s="54" t="s">
        <v>16</v>
      </c>
      <c r="I62" s="48" t="s">
        <v>17</v>
      </c>
      <c r="J62" s="49"/>
      <c r="K62" s="52" t="s">
        <v>18</v>
      </c>
      <c r="L62" s="48" t="s">
        <v>19</v>
      </c>
      <c r="M62" s="49"/>
      <c r="N62" s="43"/>
      <c r="O62" s="44"/>
      <c r="R62" s="2"/>
    </row>
    <row r="63" spans="1:19" ht="68.25" x14ac:dyDescent="0.2">
      <c r="A63" s="41"/>
      <c r="B63" s="44"/>
      <c r="C63" s="44"/>
      <c r="D63" s="44"/>
      <c r="E63" s="44"/>
      <c r="F63" s="9" t="s">
        <v>20</v>
      </c>
      <c r="G63" s="9" t="s">
        <v>21</v>
      </c>
      <c r="H63" s="44"/>
      <c r="I63" s="9" t="s">
        <v>22</v>
      </c>
      <c r="J63" s="9" t="s">
        <v>21</v>
      </c>
      <c r="K63" s="53"/>
      <c r="L63" s="9" t="s">
        <v>76</v>
      </c>
      <c r="M63" s="9" t="s">
        <v>75</v>
      </c>
      <c r="N63" s="44"/>
      <c r="O63" s="9" t="s">
        <v>23</v>
      </c>
    </row>
    <row r="64" spans="1:19" x14ac:dyDescent="0.2">
      <c r="A64" s="10">
        <v>1</v>
      </c>
      <c r="B64" s="11">
        <v>2</v>
      </c>
      <c r="C64" s="11">
        <v>3</v>
      </c>
      <c r="D64" s="11">
        <v>4</v>
      </c>
      <c r="E64" s="11">
        <v>5</v>
      </c>
      <c r="F64" s="11">
        <v>6</v>
      </c>
      <c r="G64" s="11">
        <v>7</v>
      </c>
      <c r="H64" s="11">
        <v>8</v>
      </c>
      <c r="I64" s="11">
        <v>9</v>
      </c>
      <c r="J64" s="11">
        <v>10</v>
      </c>
      <c r="K64" s="22">
        <v>11</v>
      </c>
      <c r="L64" s="11">
        <v>12</v>
      </c>
      <c r="M64" s="11">
        <v>13</v>
      </c>
      <c r="N64" s="11">
        <v>14</v>
      </c>
      <c r="O64" s="11">
        <v>15</v>
      </c>
    </row>
    <row r="65" spans="1:15" ht="58.5" x14ac:dyDescent="0.2">
      <c r="A65" s="9">
        <v>120</v>
      </c>
      <c r="B65" s="9" t="s">
        <v>35</v>
      </c>
      <c r="C65" s="9" t="s">
        <v>121</v>
      </c>
      <c r="D65" s="20" t="s">
        <v>114</v>
      </c>
      <c r="E65" s="9" t="s">
        <v>29</v>
      </c>
      <c r="F65" s="36" t="s">
        <v>78</v>
      </c>
      <c r="G65" s="9" t="s">
        <v>30</v>
      </c>
      <c r="H65" s="9" t="s">
        <v>113</v>
      </c>
      <c r="I65" s="9">
        <v>45000000000</v>
      </c>
      <c r="J65" s="9" t="s">
        <v>27</v>
      </c>
      <c r="K65" s="19">
        <v>671204.46</v>
      </c>
      <c r="L65" s="18">
        <v>43059</v>
      </c>
      <c r="M65" s="18">
        <v>43465</v>
      </c>
      <c r="N65" s="9" t="s">
        <v>140</v>
      </c>
      <c r="O65" s="20" t="s">
        <v>77</v>
      </c>
    </row>
    <row r="66" spans="1:15" ht="117" customHeight="1" x14ac:dyDescent="0.2">
      <c r="A66" s="24">
        <v>105</v>
      </c>
      <c r="B66" s="23" t="s">
        <v>35</v>
      </c>
      <c r="C66" s="23" t="s">
        <v>36</v>
      </c>
      <c r="D66" s="20" t="s">
        <v>111</v>
      </c>
      <c r="E66" s="20" t="s">
        <v>37</v>
      </c>
      <c r="F66" s="36" t="s">
        <v>74</v>
      </c>
      <c r="G66" s="36" t="s">
        <v>38</v>
      </c>
      <c r="H66" s="36">
        <v>7169.38</v>
      </c>
      <c r="I66" s="20">
        <v>45000000000</v>
      </c>
      <c r="J66" s="20" t="s">
        <v>27</v>
      </c>
      <c r="K66" s="19">
        <f>1261400.25*2</f>
        <v>2522800.5</v>
      </c>
      <c r="L66" s="18">
        <v>43006</v>
      </c>
      <c r="M66" s="18">
        <v>43830</v>
      </c>
      <c r="N66" s="23" t="s">
        <v>98</v>
      </c>
      <c r="O66" s="20" t="s">
        <v>77</v>
      </c>
    </row>
    <row r="67" spans="1:15" ht="78" x14ac:dyDescent="0.2">
      <c r="A67" s="24">
        <v>106</v>
      </c>
      <c r="B67" s="23" t="s">
        <v>81</v>
      </c>
      <c r="C67" s="23" t="s">
        <v>80</v>
      </c>
      <c r="D67" s="20" t="s">
        <v>110</v>
      </c>
      <c r="E67" s="20" t="s">
        <v>39</v>
      </c>
      <c r="F67" s="36" t="s">
        <v>78</v>
      </c>
      <c r="G67" s="36" t="s">
        <v>30</v>
      </c>
      <c r="H67" s="36">
        <v>10765.8</v>
      </c>
      <c r="I67" s="20">
        <v>45000000000</v>
      </c>
      <c r="J67" s="20" t="s">
        <v>27</v>
      </c>
      <c r="K67" s="19">
        <v>741384.66</v>
      </c>
      <c r="L67" s="18">
        <v>43006</v>
      </c>
      <c r="M67" s="18">
        <v>43465</v>
      </c>
      <c r="N67" s="23" t="s">
        <v>98</v>
      </c>
      <c r="O67" s="20" t="s">
        <v>77</v>
      </c>
    </row>
    <row r="68" spans="1:15" ht="135.75" customHeight="1" x14ac:dyDescent="0.2">
      <c r="A68" s="24">
        <v>107</v>
      </c>
      <c r="B68" s="9" t="s">
        <v>44</v>
      </c>
      <c r="C68" s="9" t="s">
        <v>99</v>
      </c>
      <c r="D68" s="20" t="s">
        <v>107</v>
      </c>
      <c r="E68" s="20" t="s">
        <v>39</v>
      </c>
      <c r="F68" s="36" t="s">
        <v>108</v>
      </c>
      <c r="G68" s="36" t="s">
        <v>40</v>
      </c>
      <c r="H68" s="36" t="s">
        <v>109</v>
      </c>
      <c r="I68" s="20">
        <v>45000000000</v>
      </c>
      <c r="J68" s="20" t="s">
        <v>27</v>
      </c>
      <c r="K68" s="19">
        <f>283563*2</f>
        <v>567126</v>
      </c>
      <c r="L68" s="18">
        <v>43006</v>
      </c>
      <c r="M68" s="18">
        <v>43830</v>
      </c>
      <c r="N68" s="23" t="s">
        <v>98</v>
      </c>
      <c r="O68" s="20" t="s">
        <v>77</v>
      </c>
    </row>
    <row r="69" spans="1:15" ht="156" x14ac:dyDescent="0.2">
      <c r="A69" s="24">
        <v>108</v>
      </c>
      <c r="B69" s="9" t="s">
        <v>24</v>
      </c>
      <c r="C69" s="9" t="s">
        <v>25</v>
      </c>
      <c r="D69" s="9" t="s">
        <v>106</v>
      </c>
      <c r="E69" s="9" t="s">
        <v>41</v>
      </c>
      <c r="F69" s="23" t="s">
        <v>74</v>
      </c>
      <c r="G69" s="23" t="s">
        <v>38</v>
      </c>
      <c r="H69" s="23">
        <f>47013+2364+288</f>
        <v>49665</v>
      </c>
      <c r="I69" s="20">
        <v>45000000000</v>
      </c>
      <c r="J69" s="20" t="s">
        <v>27</v>
      </c>
      <c r="K69" s="19">
        <f>2824922.18*2</f>
        <v>5649844.3600000003</v>
      </c>
      <c r="L69" s="18">
        <v>43006</v>
      </c>
      <c r="M69" s="18">
        <v>43830</v>
      </c>
      <c r="N69" s="23" t="s">
        <v>98</v>
      </c>
      <c r="O69" s="20" t="s">
        <v>77</v>
      </c>
    </row>
    <row r="70" spans="1:15" ht="107.25" x14ac:dyDescent="0.2">
      <c r="A70" s="24">
        <v>109</v>
      </c>
      <c r="B70" s="23" t="s">
        <v>102</v>
      </c>
      <c r="C70" s="23" t="s">
        <v>103</v>
      </c>
      <c r="D70" s="9" t="s">
        <v>104</v>
      </c>
      <c r="E70" s="9" t="s">
        <v>84</v>
      </c>
      <c r="F70" s="23" t="s">
        <v>97</v>
      </c>
      <c r="G70" s="23" t="s">
        <v>26</v>
      </c>
      <c r="H70" s="23" t="s">
        <v>105</v>
      </c>
      <c r="I70" s="20">
        <v>45000000000</v>
      </c>
      <c r="J70" s="20" t="s">
        <v>27</v>
      </c>
      <c r="K70" s="19">
        <f>1860443.63*2</f>
        <v>3720887.26</v>
      </c>
      <c r="L70" s="18">
        <v>43006</v>
      </c>
      <c r="M70" s="18">
        <v>43830</v>
      </c>
      <c r="N70" s="23" t="s">
        <v>98</v>
      </c>
      <c r="O70" s="20" t="s">
        <v>77</v>
      </c>
    </row>
    <row r="71" spans="1:15" ht="78" x14ac:dyDescent="0.2">
      <c r="A71" s="24">
        <v>110</v>
      </c>
      <c r="B71" s="9" t="s">
        <v>44</v>
      </c>
      <c r="C71" s="9" t="s">
        <v>99</v>
      </c>
      <c r="D71" s="9" t="s">
        <v>100</v>
      </c>
      <c r="E71" s="9" t="s">
        <v>45</v>
      </c>
      <c r="F71" s="23" t="s">
        <v>101</v>
      </c>
      <c r="G71" s="23" t="s">
        <v>46</v>
      </c>
      <c r="H71" s="23">
        <v>30335</v>
      </c>
      <c r="I71" s="20">
        <v>45000000000</v>
      </c>
      <c r="J71" s="20" t="s">
        <v>27</v>
      </c>
      <c r="K71" s="19">
        <f>2654579.45</f>
        <v>2654579.4500000002</v>
      </c>
      <c r="L71" s="18">
        <v>43006</v>
      </c>
      <c r="M71" s="18">
        <v>43465</v>
      </c>
      <c r="N71" s="23" t="s">
        <v>98</v>
      </c>
      <c r="O71" s="20" t="s">
        <v>77</v>
      </c>
    </row>
    <row r="72" spans="1:15" ht="301.5" customHeight="1" x14ac:dyDescent="0.2">
      <c r="A72" s="24">
        <v>111</v>
      </c>
      <c r="B72" s="9" t="s">
        <v>24</v>
      </c>
      <c r="C72" s="9" t="s">
        <v>25</v>
      </c>
      <c r="D72" s="9" t="s">
        <v>95</v>
      </c>
      <c r="E72" s="9" t="s">
        <v>96</v>
      </c>
      <c r="F72" s="23" t="s">
        <v>97</v>
      </c>
      <c r="G72" s="23" t="s">
        <v>26</v>
      </c>
      <c r="H72" s="23">
        <v>195</v>
      </c>
      <c r="I72" s="20">
        <v>45000000000</v>
      </c>
      <c r="J72" s="20" t="s">
        <v>27</v>
      </c>
      <c r="K72" s="19">
        <f>7881525.66*2</f>
        <v>15763051.32</v>
      </c>
      <c r="L72" s="18">
        <v>43006</v>
      </c>
      <c r="M72" s="18">
        <v>43830</v>
      </c>
      <c r="N72" s="23" t="s">
        <v>98</v>
      </c>
      <c r="O72" s="20" t="s">
        <v>77</v>
      </c>
    </row>
    <row r="73" spans="1:15" ht="48.75" x14ac:dyDescent="0.2">
      <c r="A73" s="12">
        <v>1</v>
      </c>
      <c r="B73" s="9" t="s">
        <v>54</v>
      </c>
      <c r="C73" s="9" t="s">
        <v>55</v>
      </c>
      <c r="D73" s="9" t="s">
        <v>56</v>
      </c>
      <c r="E73" s="9" t="s">
        <v>93</v>
      </c>
      <c r="F73" s="9">
        <v>904</v>
      </c>
      <c r="G73" s="9" t="s">
        <v>57</v>
      </c>
      <c r="H73" s="9" t="s">
        <v>52</v>
      </c>
      <c r="I73" s="9">
        <v>45000000000</v>
      </c>
      <c r="J73" s="9" t="s">
        <v>27</v>
      </c>
      <c r="K73" s="13">
        <f>12*10000</f>
        <v>120000</v>
      </c>
      <c r="L73" s="18">
        <v>43055</v>
      </c>
      <c r="M73" s="18">
        <v>43465</v>
      </c>
      <c r="N73" s="9" t="s">
        <v>58</v>
      </c>
      <c r="O73" s="9" t="s">
        <v>28</v>
      </c>
    </row>
    <row r="74" spans="1:15" ht="48.75" x14ac:dyDescent="0.2">
      <c r="A74" s="12">
        <v>3</v>
      </c>
      <c r="B74" s="9" t="s">
        <v>59</v>
      </c>
      <c r="C74" s="9" t="s">
        <v>60</v>
      </c>
      <c r="D74" s="9" t="s">
        <v>61</v>
      </c>
      <c r="E74" s="9" t="s">
        <v>39</v>
      </c>
      <c r="F74" s="9">
        <v>362</v>
      </c>
      <c r="G74" s="9" t="s">
        <v>62</v>
      </c>
      <c r="H74" s="9" t="s">
        <v>63</v>
      </c>
      <c r="I74" s="9">
        <v>45000000000</v>
      </c>
      <c r="J74" s="9" t="s">
        <v>27</v>
      </c>
      <c r="K74" s="13">
        <f>12*20000</f>
        <v>240000</v>
      </c>
      <c r="L74" s="18">
        <v>43055</v>
      </c>
      <c r="M74" s="18">
        <v>43465</v>
      </c>
      <c r="N74" s="9" t="s">
        <v>58</v>
      </c>
      <c r="O74" s="9" t="s">
        <v>28</v>
      </c>
    </row>
    <row r="75" spans="1:15" ht="78" x14ac:dyDescent="0.2">
      <c r="A75" s="12">
        <v>2</v>
      </c>
      <c r="B75" s="9" t="s">
        <v>59</v>
      </c>
      <c r="C75" s="9" t="s">
        <v>60</v>
      </c>
      <c r="D75" s="9" t="s">
        <v>64</v>
      </c>
      <c r="E75" s="9" t="s">
        <v>39</v>
      </c>
      <c r="F75" s="9">
        <v>362</v>
      </c>
      <c r="G75" s="9" t="s">
        <v>62</v>
      </c>
      <c r="H75" s="9" t="s">
        <v>92</v>
      </c>
      <c r="I75" s="9">
        <v>45000000000</v>
      </c>
      <c r="J75" s="9" t="s">
        <v>27</v>
      </c>
      <c r="K75" s="13">
        <f>7*40000</f>
        <v>280000</v>
      </c>
      <c r="L75" s="18">
        <v>43055</v>
      </c>
      <c r="M75" s="16">
        <v>43312</v>
      </c>
      <c r="N75" s="9" t="s">
        <v>58</v>
      </c>
      <c r="O75" s="9" t="s">
        <v>28</v>
      </c>
    </row>
    <row r="76" spans="1:15" ht="78" x14ac:dyDescent="0.2">
      <c r="A76" s="9">
        <v>122</v>
      </c>
      <c r="B76" s="9" t="s">
        <v>130</v>
      </c>
      <c r="C76" s="9" t="s">
        <v>131</v>
      </c>
      <c r="D76" s="9" t="s">
        <v>132</v>
      </c>
      <c r="E76" s="9" t="s">
        <v>39</v>
      </c>
      <c r="F76" s="9">
        <v>904</v>
      </c>
      <c r="G76" s="9" t="s">
        <v>57</v>
      </c>
      <c r="H76" s="9">
        <v>1</v>
      </c>
      <c r="I76" s="20">
        <v>45000000000</v>
      </c>
      <c r="J76" s="20" t="s">
        <v>27</v>
      </c>
      <c r="K76" s="19">
        <v>299200</v>
      </c>
      <c r="L76" s="18">
        <v>43089</v>
      </c>
      <c r="M76" s="18">
        <v>43465</v>
      </c>
      <c r="N76" s="20" t="s">
        <v>58</v>
      </c>
      <c r="O76" s="20" t="s">
        <v>28</v>
      </c>
    </row>
    <row r="77" spans="1:15" ht="58.5" x14ac:dyDescent="0.2">
      <c r="A77" s="24">
        <v>123</v>
      </c>
      <c r="B77" s="9" t="s">
        <v>133</v>
      </c>
      <c r="C77" s="9" t="s">
        <v>134</v>
      </c>
      <c r="D77" s="9" t="s">
        <v>135</v>
      </c>
      <c r="E77" s="9" t="s">
        <v>39</v>
      </c>
      <c r="F77" s="9">
        <v>839</v>
      </c>
      <c r="G77" s="9" t="s">
        <v>65</v>
      </c>
      <c r="H77" s="23">
        <v>1</v>
      </c>
      <c r="I77" s="20">
        <v>45000000000</v>
      </c>
      <c r="J77" s="20" t="s">
        <v>27</v>
      </c>
      <c r="K77" s="19">
        <v>1074302.08</v>
      </c>
      <c r="L77" s="18">
        <v>43151</v>
      </c>
      <c r="M77" s="18">
        <v>43220</v>
      </c>
      <c r="N77" s="9" t="s">
        <v>140</v>
      </c>
      <c r="O77" s="20" t="s">
        <v>77</v>
      </c>
    </row>
    <row r="78" spans="1:15" ht="59.25" customHeight="1" x14ac:dyDescent="0.2">
      <c r="A78" s="24">
        <v>23</v>
      </c>
      <c r="B78" s="9" t="s">
        <v>126</v>
      </c>
      <c r="C78" s="9" t="s">
        <v>127</v>
      </c>
      <c r="D78" s="9" t="s">
        <v>147</v>
      </c>
      <c r="E78" s="9" t="s">
        <v>39</v>
      </c>
      <c r="F78" s="9">
        <v>839</v>
      </c>
      <c r="G78" s="9" t="s">
        <v>65</v>
      </c>
      <c r="H78" s="23">
        <v>1</v>
      </c>
      <c r="I78" s="9">
        <v>45000000000</v>
      </c>
      <c r="J78" s="9" t="s">
        <v>27</v>
      </c>
      <c r="K78" s="19">
        <v>8026727.8799999999</v>
      </c>
      <c r="L78" s="18">
        <v>43151</v>
      </c>
      <c r="M78" s="18">
        <v>43220</v>
      </c>
      <c r="N78" s="9" t="s">
        <v>140</v>
      </c>
      <c r="O78" s="9" t="s">
        <v>77</v>
      </c>
    </row>
    <row r="79" spans="1:15" ht="41.25" customHeight="1" x14ac:dyDescent="0.2">
      <c r="A79" s="24">
        <v>21</v>
      </c>
      <c r="B79" s="37" t="s">
        <v>150</v>
      </c>
      <c r="C79" s="9" t="s">
        <v>144</v>
      </c>
      <c r="D79" s="9" t="s">
        <v>142</v>
      </c>
      <c r="E79" s="9" t="s">
        <v>39</v>
      </c>
      <c r="F79" s="9">
        <v>839</v>
      </c>
      <c r="G79" s="9" t="s">
        <v>65</v>
      </c>
      <c r="H79" s="23">
        <v>1</v>
      </c>
      <c r="I79" s="9">
        <v>45000000000</v>
      </c>
      <c r="J79" s="9" t="s">
        <v>27</v>
      </c>
      <c r="K79" s="19">
        <v>400647.41</v>
      </c>
      <c r="L79" s="18">
        <v>43146</v>
      </c>
      <c r="M79" s="18">
        <v>43220</v>
      </c>
      <c r="N79" s="9" t="s">
        <v>140</v>
      </c>
      <c r="O79" s="9" t="s">
        <v>77</v>
      </c>
    </row>
    <row r="80" spans="1:15" ht="39.75" customHeight="1" x14ac:dyDescent="0.2">
      <c r="A80" s="24">
        <v>24</v>
      </c>
      <c r="B80" s="9" t="s">
        <v>146</v>
      </c>
      <c r="C80" s="9" t="s">
        <v>145</v>
      </c>
      <c r="D80" s="9" t="s">
        <v>143</v>
      </c>
      <c r="E80" s="9" t="s">
        <v>39</v>
      </c>
      <c r="F80" s="9">
        <v>839</v>
      </c>
      <c r="G80" s="9" t="s">
        <v>65</v>
      </c>
      <c r="H80" s="23">
        <v>1</v>
      </c>
      <c r="I80" s="9">
        <v>45000000000</v>
      </c>
      <c r="J80" s="9" t="s">
        <v>27</v>
      </c>
      <c r="K80" s="19">
        <v>199565.63</v>
      </c>
      <c r="L80" s="18">
        <v>43146</v>
      </c>
      <c r="M80" s="18">
        <v>43220</v>
      </c>
      <c r="N80" s="9" t="s">
        <v>53</v>
      </c>
      <c r="O80" s="9" t="s">
        <v>77</v>
      </c>
    </row>
    <row r="81" spans="1:15" ht="58.5" customHeight="1" x14ac:dyDescent="0.2">
      <c r="A81" s="24">
        <v>22</v>
      </c>
      <c r="B81" s="9" t="s">
        <v>126</v>
      </c>
      <c r="C81" s="9" t="s">
        <v>127</v>
      </c>
      <c r="D81" s="9" t="s">
        <v>141</v>
      </c>
      <c r="E81" s="9" t="s">
        <v>39</v>
      </c>
      <c r="F81" s="9">
        <v>839</v>
      </c>
      <c r="G81" s="9" t="s">
        <v>65</v>
      </c>
      <c r="H81" s="23">
        <v>1</v>
      </c>
      <c r="I81" s="9">
        <v>45000000000</v>
      </c>
      <c r="J81" s="9" t="s">
        <v>27</v>
      </c>
      <c r="K81" s="19">
        <v>5003100.29</v>
      </c>
      <c r="L81" s="18">
        <v>43174</v>
      </c>
      <c r="M81" s="18">
        <v>43250</v>
      </c>
      <c r="N81" s="9" t="s">
        <v>140</v>
      </c>
      <c r="O81" s="9" t="s">
        <v>77</v>
      </c>
    </row>
    <row r="82" spans="1:15" ht="58.5" x14ac:dyDescent="0.2">
      <c r="A82" s="24">
        <v>26</v>
      </c>
      <c r="B82" s="9" t="s">
        <v>42</v>
      </c>
      <c r="C82" s="9" t="s">
        <v>149</v>
      </c>
      <c r="D82" s="9" t="s">
        <v>148</v>
      </c>
      <c r="E82" s="9" t="s">
        <v>39</v>
      </c>
      <c r="F82" s="36" t="s">
        <v>108</v>
      </c>
      <c r="G82" s="36" t="s">
        <v>40</v>
      </c>
      <c r="H82" s="23">
        <v>1</v>
      </c>
      <c r="I82" s="9">
        <v>45000000000</v>
      </c>
      <c r="J82" s="9" t="s">
        <v>27</v>
      </c>
      <c r="K82" s="19">
        <v>508185.25</v>
      </c>
      <c r="L82" s="18">
        <v>43189</v>
      </c>
      <c r="M82" s="18">
        <v>43281</v>
      </c>
      <c r="N82" s="9" t="s">
        <v>140</v>
      </c>
      <c r="O82" s="9" t="s">
        <v>77</v>
      </c>
    </row>
    <row r="83" spans="1:15" ht="68.25" x14ac:dyDescent="0.2">
      <c r="A83" s="24">
        <v>27</v>
      </c>
      <c r="B83" s="9" t="s">
        <v>152</v>
      </c>
      <c r="C83" s="9" t="s">
        <v>154</v>
      </c>
      <c r="D83" s="9" t="s">
        <v>151</v>
      </c>
      <c r="E83" s="9" t="s">
        <v>39</v>
      </c>
      <c r="F83" s="9">
        <v>839</v>
      </c>
      <c r="G83" s="9" t="s">
        <v>65</v>
      </c>
      <c r="H83" s="23">
        <v>1</v>
      </c>
      <c r="I83" s="9">
        <v>45000000000</v>
      </c>
      <c r="J83" s="9" t="s">
        <v>27</v>
      </c>
      <c r="K83" s="19">
        <v>2398531</v>
      </c>
      <c r="L83" s="18">
        <v>43189</v>
      </c>
      <c r="M83" s="18">
        <v>43281</v>
      </c>
      <c r="N83" s="9" t="s">
        <v>140</v>
      </c>
      <c r="O83" s="9" t="s">
        <v>77</v>
      </c>
    </row>
    <row r="84" spans="1:15" ht="58.5" x14ac:dyDescent="0.2">
      <c r="A84" s="24">
        <v>28</v>
      </c>
      <c r="B84" s="9" t="s">
        <v>159</v>
      </c>
      <c r="C84" s="9" t="s">
        <v>155</v>
      </c>
      <c r="D84" s="9" t="s">
        <v>153</v>
      </c>
      <c r="E84" s="9" t="s">
        <v>39</v>
      </c>
      <c r="F84" s="9">
        <v>839</v>
      </c>
      <c r="G84" s="9" t="s">
        <v>65</v>
      </c>
      <c r="H84" s="23">
        <v>1</v>
      </c>
      <c r="I84" s="9">
        <v>45000000000</v>
      </c>
      <c r="J84" s="9" t="s">
        <v>27</v>
      </c>
      <c r="K84" s="19">
        <v>762147</v>
      </c>
      <c r="L84" s="18">
        <v>43189</v>
      </c>
      <c r="M84" s="18">
        <v>43281</v>
      </c>
      <c r="N84" s="9" t="s">
        <v>140</v>
      </c>
      <c r="O84" s="9" t="s">
        <v>77</v>
      </c>
    </row>
    <row r="85" spans="1:15" ht="58.5" x14ac:dyDescent="0.2">
      <c r="A85" s="24">
        <v>39</v>
      </c>
      <c r="B85" s="9" t="s">
        <v>158</v>
      </c>
      <c r="C85" s="9" t="s">
        <v>157</v>
      </c>
      <c r="D85" s="9" t="s">
        <v>156</v>
      </c>
      <c r="E85" s="9" t="s">
        <v>39</v>
      </c>
      <c r="F85" s="9">
        <v>839</v>
      </c>
      <c r="G85" s="9" t="s">
        <v>65</v>
      </c>
      <c r="H85" s="23">
        <v>1</v>
      </c>
      <c r="I85" s="9">
        <v>45000000000</v>
      </c>
      <c r="J85" s="9" t="s">
        <v>27</v>
      </c>
      <c r="K85" s="19">
        <v>240032</v>
      </c>
      <c r="L85" s="18">
        <v>43210</v>
      </c>
      <c r="M85" s="18">
        <v>43281</v>
      </c>
      <c r="N85" s="9" t="s">
        <v>53</v>
      </c>
      <c r="O85" s="9" t="s">
        <v>77</v>
      </c>
    </row>
    <row r="86" spans="1:15" ht="58.5" x14ac:dyDescent="0.2">
      <c r="A86" s="12">
        <v>45</v>
      </c>
      <c r="B86" s="9" t="s">
        <v>166</v>
      </c>
      <c r="C86" s="9" t="s">
        <v>165</v>
      </c>
      <c r="D86" s="9" t="s">
        <v>162</v>
      </c>
      <c r="E86" s="9" t="s">
        <v>39</v>
      </c>
      <c r="F86" s="9">
        <v>839</v>
      </c>
      <c r="G86" s="9" t="s">
        <v>65</v>
      </c>
      <c r="H86" s="23">
        <v>1</v>
      </c>
      <c r="I86" s="20">
        <v>45000000000</v>
      </c>
      <c r="J86" s="20" t="s">
        <v>27</v>
      </c>
      <c r="K86" s="13">
        <v>5550220.4800000004</v>
      </c>
      <c r="L86" s="18">
        <v>43220</v>
      </c>
      <c r="M86" s="18">
        <v>43312</v>
      </c>
      <c r="N86" s="9" t="s">
        <v>140</v>
      </c>
      <c r="O86" s="9" t="s">
        <v>77</v>
      </c>
    </row>
    <row r="87" spans="1:15" ht="68.25" x14ac:dyDescent="0.2">
      <c r="A87" s="12">
        <v>43</v>
      </c>
      <c r="B87" s="9" t="s">
        <v>168</v>
      </c>
      <c r="C87" s="9" t="s">
        <v>167</v>
      </c>
      <c r="D87" s="9" t="s">
        <v>163</v>
      </c>
      <c r="E87" s="9" t="s">
        <v>39</v>
      </c>
      <c r="F87" s="9">
        <v>839</v>
      </c>
      <c r="G87" s="9" t="s">
        <v>65</v>
      </c>
      <c r="H87" s="23">
        <v>1</v>
      </c>
      <c r="I87" s="20">
        <v>45000000000</v>
      </c>
      <c r="J87" s="20" t="s">
        <v>27</v>
      </c>
      <c r="K87" s="13">
        <v>275684.01</v>
      </c>
      <c r="L87" s="18">
        <v>43220</v>
      </c>
      <c r="M87" s="18">
        <v>43312</v>
      </c>
      <c r="N87" s="9" t="s">
        <v>53</v>
      </c>
      <c r="O87" s="9" t="s">
        <v>77</v>
      </c>
    </row>
    <row r="88" spans="1:15" ht="68.25" x14ac:dyDescent="0.2">
      <c r="A88" s="12">
        <v>44</v>
      </c>
      <c r="B88" s="9" t="s">
        <v>166</v>
      </c>
      <c r="C88" s="9" t="s">
        <v>165</v>
      </c>
      <c r="D88" s="9" t="s">
        <v>164</v>
      </c>
      <c r="E88" s="9" t="s">
        <v>39</v>
      </c>
      <c r="F88" s="9">
        <v>839</v>
      </c>
      <c r="G88" s="9" t="s">
        <v>65</v>
      </c>
      <c r="H88" s="23">
        <v>1</v>
      </c>
      <c r="I88" s="20">
        <v>45000000000</v>
      </c>
      <c r="J88" s="20" t="s">
        <v>27</v>
      </c>
      <c r="K88" s="13">
        <v>1206804.46</v>
      </c>
      <c r="L88" s="18">
        <v>43220</v>
      </c>
      <c r="M88" s="18">
        <v>43312</v>
      </c>
      <c r="N88" s="9" t="s">
        <v>140</v>
      </c>
      <c r="O88" s="9" t="s">
        <v>77</v>
      </c>
    </row>
    <row r="89" spans="1:15" ht="48.75" x14ac:dyDescent="0.2">
      <c r="A89" s="12">
        <v>52</v>
      </c>
      <c r="B89" s="9" t="s">
        <v>133</v>
      </c>
      <c r="C89" s="9" t="s">
        <v>134</v>
      </c>
      <c r="D89" s="9" t="s">
        <v>169</v>
      </c>
      <c r="E89" s="9" t="s">
        <v>39</v>
      </c>
      <c r="F89" s="9">
        <v>839</v>
      </c>
      <c r="G89" s="9" t="s">
        <v>65</v>
      </c>
      <c r="H89" s="23">
        <v>1</v>
      </c>
      <c r="I89" s="20">
        <v>45000000000</v>
      </c>
      <c r="J89" s="20" t="s">
        <v>27</v>
      </c>
      <c r="K89" s="13">
        <v>2048691.56</v>
      </c>
      <c r="L89" s="18">
        <v>43221</v>
      </c>
      <c r="M89" s="18">
        <v>43312</v>
      </c>
      <c r="N89" s="9" t="s">
        <v>140</v>
      </c>
      <c r="O89" s="9" t="s">
        <v>77</v>
      </c>
    </row>
    <row r="90" spans="1:15" x14ac:dyDescent="0.2">
      <c r="A90" s="25"/>
      <c r="B90" s="17"/>
      <c r="C90" s="17"/>
      <c r="D90" s="25"/>
      <c r="E90" s="17"/>
      <c r="F90" s="17"/>
      <c r="G90" s="17"/>
      <c r="H90" s="26"/>
      <c r="I90" s="25"/>
      <c r="J90" s="25"/>
      <c r="K90" s="27"/>
      <c r="L90" s="28"/>
      <c r="M90" s="28"/>
      <c r="N90" s="25"/>
      <c r="O90" s="25"/>
    </row>
    <row r="91" spans="1:15" x14ac:dyDescent="0.2">
      <c r="A91" s="25"/>
      <c r="B91" s="17"/>
      <c r="C91" s="17"/>
      <c r="D91" s="25"/>
      <c r="E91" s="17"/>
      <c r="F91" s="17"/>
      <c r="G91" s="17"/>
      <c r="H91" s="26"/>
      <c r="I91" s="25"/>
      <c r="J91" s="25"/>
      <c r="K91" s="27"/>
      <c r="L91" s="28"/>
      <c r="M91" s="28"/>
      <c r="N91" s="25"/>
      <c r="O91" s="25"/>
    </row>
    <row r="92" spans="1:15" x14ac:dyDescent="0.2">
      <c r="A92" s="25"/>
      <c r="B92" s="17"/>
      <c r="C92" s="17"/>
      <c r="D92" s="25"/>
      <c r="E92" s="17"/>
      <c r="F92" s="17"/>
      <c r="G92" s="17"/>
      <c r="H92" s="26"/>
      <c r="I92" s="25"/>
      <c r="J92" s="25"/>
      <c r="K92" s="27"/>
      <c r="L92" s="28"/>
      <c r="M92" s="28"/>
      <c r="N92" s="25"/>
      <c r="O92" s="25"/>
    </row>
    <row r="93" spans="1:15" x14ac:dyDescent="0.2">
      <c r="C93" s="1" t="s">
        <v>118</v>
      </c>
      <c r="G93" s="21"/>
      <c r="H93" s="21"/>
      <c r="L93" s="21"/>
      <c r="M93" s="21" t="s">
        <v>170</v>
      </c>
      <c r="N93" s="21"/>
    </row>
    <row r="94" spans="1:15" x14ac:dyDescent="0.2">
      <c r="G94" s="38" t="s">
        <v>72</v>
      </c>
      <c r="H94" s="38"/>
      <c r="L94" s="38" t="s">
        <v>71</v>
      </c>
      <c r="M94" s="38"/>
      <c r="N94" s="38"/>
    </row>
    <row r="95" spans="1:15" x14ac:dyDescent="0.2">
      <c r="F95" s="1" t="s">
        <v>73</v>
      </c>
      <c r="K95" s="1"/>
    </row>
  </sheetData>
  <mergeCells count="49">
    <mergeCell ref="F11:M11"/>
    <mergeCell ref="A9:E9"/>
    <mergeCell ref="H62:H63"/>
    <mergeCell ref="A7:E7"/>
    <mergeCell ref="F7:M7"/>
    <mergeCell ref="A8:E8"/>
    <mergeCell ref="F9:M9"/>
    <mergeCell ref="A10:E10"/>
    <mergeCell ref="F10:M10"/>
    <mergeCell ref="A11:E11"/>
    <mergeCell ref="A53:O53"/>
    <mergeCell ref="O61:O62"/>
    <mergeCell ref="D14:D15"/>
    <mergeCell ref="E14:E15"/>
    <mergeCell ref="F14:G14"/>
    <mergeCell ref="H14:H15"/>
    <mergeCell ref="A2:O2"/>
    <mergeCell ref="F8:M8"/>
    <mergeCell ref="A3:O3"/>
    <mergeCell ref="A5:E5"/>
    <mergeCell ref="F5:O5"/>
    <mergeCell ref="A6:E6"/>
    <mergeCell ref="F6:M6"/>
    <mergeCell ref="K14:K15"/>
    <mergeCell ref="L14:M14"/>
    <mergeCell ref="O13:O14"/>
    <mergeCell ref="K62:K63"/>
    <mergeCell ref="L62:M62"/>
    <mergeCell ref="D61:M61"/>
    <mergeCell ref="D62:D63"/>
    <mergeCell ref="E62:E63"/>
    <mergeCell ref="F62:G62"/>
    <mergeCell ref="A55:O55"/>
    <mergeCell ref="L94:N94"/>
    <mergeCell ref="G94:H94"/>
    <mergeCell ref="A13:A15"/>
    <mergeCell ref="B13:B15"/>
    <mergeCell ref="C13:C15"/>
    <mergeCell ref="D13:M13"/>
    <mergeCell ref="N13:N15"/>
    <mergeCell ref="N61:N63"/>
    <mergeCell ref="A61:A63"/>
    <mergeCell ref="B61:B63"/>
    <mergeCell ref="C61:C63"/>
    <mergeCell ref="I62:J62"/>
    <mergeCell ref="A36:O36"/>
    <mergeCell ref="A17:O17"/>
    <mergeCell ref="A45:O45"/>
    <mergeCell ref="I14:J14"/>
  </mergeCells>
  <pageMargins left="0.2" right="0.17" top="0.22" bottom="0.24" header="0.2" footer="0.19"/>
  <pageSetup paperSize="9" orientation="landscape" horizontalDpi="4294967295" verticalDpi="4294967295" r:id="rId1"/>
  <ignoredErrors>
    <ignoredError sqref="K58:L58 K59" formulaRange="1"/>
    <ignoredError sqref="F11 F20:G30 H22 H24 F18 F65:H72 F42:G42 F8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ГУП ДЕЗ Алтуфьевского р-на г. Москвы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Microsoft Office</cp:lastModifiedBy>
  <cp:lastPrinted>2018-04-16T07:24:16Z</cp:lastPrinted>
  <dcterms:created xsi:type="dcterms:W3CDTF">2016-04-14T10:51:43Z</dcterms:created>
  <dcterms:modified xsi:type="dcterms:W3CDTF">2018-04-24T10:05:09Z</dcterms:modified>
</cp:coreProperties>
</file>